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theme/themeOverride1.xml" ContentType="application/vnd.openxmlformats-officedocument.themeOverride+xml"/>
  <Override PartName="/xl/charts/chart32.xml" ContentType="application/vnd.openxmlformats-officedocument.drawingml.chart+xml"/>
  <Override PartName="/xl/theme/themeOverride2.xml" ContentType="application/vnd.openxmlformats-officedocument.themeOverride+xml"/>
  <Override PartName="/xl/charts/chart33.xml" ContentType="application/vnd.openxmlformats-officedocument.drawingml.chart+xml"/>
  <Override PartName="/xl/charts/chart34.xml" ContentType="application/vnd.openxmlformats-officedocument.drawingml.chart+xml"/>
  <Override PartName="/xl/theme/themeOverride3.xml" ContentType="application/vnd.openxmlformats-officedocument.themeOverride+xml"/>
  <Override PartName="/xl/charts/chart35.xml" ContentType="application/vnd.openxmlformats-officedocument.drawingml.chart+xml"/>
  <Override PartName="/xl/theme/themeOverride4.xml" ContentType="application/vnd.openxmlformats-officedocument.themeOverride+xml"/>
  <Override PartName="/xl/charts/chart36.xml" ContentType="application/vnd.openxmlformats-officedocument.drawingml.chart+xml"/>
  <Override PartName="/xl/theme/themeOverride5.xml" ContentType="application/vnd.openxmlformats-officedocument.themeOverride+xml"/>
  <Override PartName="/xl/charts/chart37.xml" ContentType="application/vnd.openxmlformats-officedocument.drawingml.chart+xml"/>
  <Override PartName="/xl/theme/themeOverride6.xml" ContentType="application/vnd.openxmlformats-officedocument.themeOverride+xml"/>
  <Override PartName="/xl/charts/chart38.xml" ContentType="application/vnd.openxmlformats-officedocument.drawingml.chart+xml"/>
  <Override PartName="/xl/theme/themeOverride7.xml" ContentType="application/vnd.openxmlformats-officedocument.themeOverride+xml"/>
  <Override PartName="/xl/charts/chart39.xml" ContentType="application/vnd.openxmlformats-officedocument.drawingml.chart+xml"/>
  <Override PartName="/xl/theme/themeOverride8.xml" ContentType="application/vnd.openxmlformats-officedocument.themeOverride+xml"/>
  <Override PartName="/xl/charts/chart40.xml" ContentType="application/vnd.openxmlformats-officedocument.drawingml.chart+xml"/>
  <Override PartName="/xl/theme/themeOverride9.xml" ContentType="application/vnd.openxmlformats-officedocument.themeOverride+xml"/>
  <Override PartName="/xl/charts/chart41.xml" ContentType="application/vnd.openxmlformats-officedocument.drawingml.chart+xml"/>
  <Override PartName="/xl/theme/themeOverride10.xml" ContentType="application/vnd.openxmlformats-officedocument.themeOverride+xml"/>
  <Override PartName="/xl/charts/chart42.xml" ContentType="application/vnd.openxmlformats-officedocument.drawingml.chart+xml"/>
  <Override PartName="/xl/theme/themeOverride11.xml" ContentType="application/vnd.openxmlformats-officedocument.themeOverrid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3.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ell\Desktop\"/>
    </mc:Choice>
  </mc:AlternateContent>
  <xr:revisionPtr revIDLastSave="0" documentId="13_ncr:1_{06E8A56C-8662-401E-93BC-BFA5CEA40E4F}" xr6:coauthVersionLast="45" xr6:coauthVersionMax="45" xr10:uidLastSave="{00000000-0000-0000-0000-000000000000}"/>
  <bookViews>
    <workbookView xWindow="-120" yWindow="-120" windowWidth="20730" windowHeight="11160" activeTab="2" xr2:uid="{F66C7CBE-3955-47BB-BCE8-850262AFA518}"/>
  </bookViews>
  <sheets>
    <sheet name="Cover" sheetId="6" r:id="rId1"/>
    <sheet name="Contents" sheetId="5" r:id="rId2"/>
    <sheet name="Self Assessment " sheetId="1" r:id="rId3"/>
    <sheet name="Summary Output" sheetId="3" r:id="rId4"/>
  </sheets>
  <externalReferences>
    <externalReference r:id="rId5"/>
  </externalReferences>
  <definedNames>
    <definedName name="_xlnm._FilterDatabase" localSheetId="3" hidden="1">'Summary Output'!$B$4:$H$14</definedName>
    <definedName name="General" localSheetId="0">'[1]Self-assessment '!$D$6</definedName>
    <definedName name="General">'Self Assessment '!$D$6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a="1"/>
  <c r="F18" i="1" s="1"/>
  <c r="F52" i="1" l="1" a="1"/>
  <c r="F52" i="1" s="1"/>
  <c r="F46" i="1" a="1"/>
  <c r="F46" i="1" s="1"/>
  <c r="F108" i="1" l="1" a="1"/>
  <c r="F108" i="1" s="1"/>
  <c r="F78" i="1" a="1"/>
  <c r="F78" i="1" s="1"/>
  <c r="C6" i="3"/>
  <c r="C7" i="3"/>
  <c r="C10" i="3"/>
  <c r="C9" i="3"/>
  <c r="C8" i="3"/>
  <c r="B11" i="3" l="1"/>
  <c r="B10" i="3"/>
  <c r="B9" i="3"/>
  <c r="B8" i="3"/>
  <c r="B7" i="3"/>
  <c r="B6" i="3"/>
  <c r="F104" i="1" l="1" a="1"/>
  <c r="F104" i="1" s="1"/>
  <c r="H101" i="1" s="1"/>
  <c r="F100" i="1" a="1"/>
  <c r="F100" i="1" s="1"/>
  <c r="H97" i="1" s="1"/>
  <c r="F95" i="1" a="1"/>
  <c r="F95" i="1" s="1"/>
  <c r="H92" i="1" s="1"/>
  <c r="F91" i="1" a="1"/>
  <c r="F91" i="1" s="1"/>
  <c r="H88" i="1" s="1"/>
  <c r="F85" i="1" a="1"/>
  <c r="F85" i="1" s="1"/>
  <c r="H82" i="1" s="1"/>
  <c r="F81" i="1" a="1"/>
  <c r="F81" i="1" s="1"/>
  <c r="H79" i="1" s="1"/>
  <c r="H75" i="1"/>
  <c r="H105" i="1" l="1"/>
  <c r="F74" i="1" a="1"/>
  <c r="F74" i="1" s="1"/>
  <c r="H72" i="1" s="1"/>
  <c r="F71" i="1" a="1"/>
  <c r="F71" i="1" s="1"/>
  <c r="H67" i="1" s="1"/>
  <c r="F66" i="1" a="1"/>
  <c r="F66" i="1" s="1"/>
  <c r="H63" i="1" s="1"/>
  <c r="F62" i="1" a="1"/>
  <c r="F62" i="1" s="1"/>
  <c r="H59" i="1" s="1"/>
  <c r="F55" i="1" a="1"/>
  <c r="F55" i="1" s="1"/>
  <c r="H53" i="1" s="1"/>
  <c r="H48" i="1"/>
  <c r="H44" i="1"/>
  <c r="F43" i="1" a="1"/>
  <c r="F43" i="1" s="1"/>
  <c r="H36" i="1" s="1"/>
  <c r="F33" i="1" a="1"/>
  <c r="F33" i="1" s="1"/>
  <c r="H30" i="1" s="1"/>
  <c r="F29" i="1" a="1"/>
  <c r="F29" i="1" s="1"/>
  <c r="H26" i="1" s="1"/>
  <c r="F24" i="1" a="1"/>
  <c r="F24" i="1" s="1"/>
  <c r="H19" i="1" s="1"/>
  <c r="F110" i="1" l="1"/>
  <c r="H35" i="1"/>
  <c r="I96" i="1" l="1"/>
  <c r="E11" i="3" s="1"/>
  <c r="G11" i="3" s="1"/>
  <c r="H96" i="1"/>
  <c r="H87" i="1"/>
  <c r="D10" i="3" s="1"/>
  <c r="H58" i="1"/>
  <c r="D9" i="3" s="1"/>
  <c r="I109" i="1"/>
  <c r="E12" i="3" s="1"/>
  <c r="D11" i="3" l="1"/>
  <c r="F11" i="3" s="1"/>
  <c r="I6" i="1"/>
  <c r="E6" i="3" s="1"/>
  <c r="G6" i="3" s="1"/>
  <c r="H6" i="1"/>
  <c r="D6" i="3" l="1"/>
  <c r="F6" i="3" s="1"/>
  <c r="G12" i="3"/>
  <c r="I87" i="1" l="1"/>
  <c r="E10" i="3" s="1"/>
  <c r="I58" i="1"/>
  <c r="E9" i="3" s="1"/>
  <c r="I35" i="1"/>
  <c r="E8" i="3" s="1"/>
  <c r="G8" i="3" s="1"/>
  <c r="D8" i="3"/>
  <c r="I12" i="1"/>
  <c r="E7" i="3" s="1"/>
  <c r="G7" i="3" s="1"/>
  <c r="F8" i="3" l="1"/>
  <c r="G10" i="3"/>
  <c r="F10" i="3"/>
  <c r="G9" i="3"/>
  <c r="F9" i="3"/>
  <c r="H13" i="1"/>
  <c r="H12" i="1" l="1"/>
  <c r="D14" i="3" s="1"/>
  <c r="H109" i="1"/>
  <c r="D12" i="3" s="1"/>
  <c r="D13" i="3" s="1"/>
  <c r="D7" i="3" l="1"/>
  <c r="F7" i="3" s="1"/>
  <c r="F12" i="3"/>
</calcChain>
</file>

<file path=xl/sharedStrings.xml><?xml version="1.0" encoding="utf-8"?>
<sst xmlns="http://schemas.openxmlformats.org/spreadsheetml/2006/main" count="273" uniqueCount="227">
  <si>
    <t xml:space="preserve">Self-Assessment Tool for Evaluating Access to Water, Sanitation and Hygiene (WASH) at the Workplace </t>
  </si>
  <si>
    <t>Category/Dimension</t>
  </si>
  <si>
    <t>Current State (0-2)</t>
  </si>
  <si>
    <t xml:space="preserve">Pledge Compliance </t>
  </si>
  <si>
    <t>Gap Analysis</t>
  </si>
  <si>
    <t>Self-Identified Recommendations</t>
  </si>
  <si>
    <t>GE1</t>
  </si>
  <si>
    <t>General</t>
  </si>
  <si>
    <t>GE1.1</t>
  </si>
  <si>
    <t>GE1.2</t>
  </si>
  <si>
    <t>GE1.3</t>
  </si>
  <si>
    <t>WWS2</t>
  </si>
  <si>
    <t>Workplace Water Supply</t>
  </si>
  <si>
    <t>WWS2.1</t>
  </si>
  <si>
    <t>WWS2.2</t>
  </si>
  <si>
    <t>WWS2.3</t>
  </si>
  <si>
    <t>WWS2.5</t>
  </si>
  <si>
    <t>WWS2.6</t>
  </si>
  <si>
    <t>WS3</t>
  </si>
  <si>
    <t>Workplace Sanitation</t>
  </si>
  <si>
    <t>WS3.1</t>
  </si>
  <si>
    <t>WS3.2</t>
  </si>
  <si>
    <t>WS3.3</t>
  </si>
  <si>
    <t>WS3.4</t>
  </si>
  <si>
    <t>WS3.5</t>
  </si>
  <si>
    <t>WS3.6</t>
  </si>
  <si>
    <t>WS3.7</t>
  </si>
  <si>
    <t>Medical waste disposal</t>
  </si>
  <si>
    <t>WH4</t>
  </si>
  <si>
    <t>Workplace Hygiene</t>
  </si>
  <si>
    <t>WH4.1</t>
  </si>
  <si>
    <t>WH4.2</t>
  </si>
  <si>
    <t>WH4.3</t>
  </si>
  <si>
    <t>WH4.4</t>
  </si>
  <si>
    <t>WH4.5</t>
  </si>
  <si>
    <t>WH4.6</t>
  </si>
  <si>
    <t>WH4.7</t>
  </si>
  <si>
    <t>Training for cleaning and maintenance staff</t>
  </si>
  <si>
    <t>WH4.8</t>
  </si>
  <si>
    <t>Cleaning equipment storage</t>
  </si>
  <si>
    <t>Monitoring and reporting on water-related diseases</t>
  </si>
  <si>
    <t>Implementation Assessment Scale</t>
  </si>
  <si>
    <t>Score</t>
  </si>
  <si>
    <t>Name</t>
  </si>
  <si>
    <t>Interpretation of results</t>
  </si>
  <si>
    <t>n/a</t>
  </si>
  <si>
    <t>Not applicable</t>
  </si>
  <si>
    <t xml:space="preserve">Dimension not relevant or applicable </t>
  </si>
  <si>
    <t>Provide rationale for why this dimension is not relevant and/or not applicable in column I (“Scoring Comments and Details”).</t>
  </si>
  <si>
    <t xml:space="preserve">No implementation </t>
  </si>
  <si>
    <t>Dimension to be identified as a gap;  action plan needed to address this gap.</t>
  </si>
  <si>
    <t xml:space="preserve">Medium Implementation </t>
  </si>
  <si>
    <t>Dimension partially implemented but some features are missing to consider that Pledge Compliance has been achieved</t>
  </si>
  <si>
    <t>Provide explanation on what are the missing elements in column I. Missing features to be identified as gaps and action plans needed to address them.</t>
  </si>
  <si>
    <t>Full Implementation</t>
  </si>
  <si>
    <t xml:space="preserve">Pledge Compliance: the dimension is fully implemented </t>
  </si>
  <si>
    <t>Drop-Down List for Input Scores</t>
  </si>
  <si>
    <t xml:space="preserve"> 'n/a'</t>
  </si>
  <si>
    <t>Policies and procedures for other worksite facilities</t>
  </si>
  <si>
    <t>GE 1.4</t>
  </si>
  <si>
    <t>WASH monitoring mechanisms are in place</t>
  </si>
  <si>
    <t>GE 1.5</t>
  </si>
  <si>
    <t xml:space="preserve">Business has mechanism to measure change in WASH </t>
  </si>
  <si>
    <t>Availability of sufficient, free, physically accessible drinking water</t>
  </si>
  <si>
    <t>Drinking water facilities are clean and appropriately disinfected</t>
  </si>
  <si>
    <t>Access to safe water that meets quality standards</t>
  </si>
  <si>
    <t>WW2.4</t>
  </si>
  <si>
    <t>Drinking water is tested to ensure quality and safety</t>
  </si>
  <si>
    <t>Water supply system cleaning, maintenance and conservation</t>
  </si>
  <si>
    <t xml:space="preserve">Other Workplace Facility Water Supply </t>
  </si>
  <si>
    <t>Y=1, N=0, N/A</t>
  </si>
  <si>
    <t>A. Drinking water is from an improved drinking-water source</t>
  </si>
  <si>
    <t>B. Drinking water source is known to meet government quality standards (if raw water source does not meet standards, it is treated before being consumed by workers)</t>
  </si>
  <si>
    <t>E. Drinking water is taken from the storage vessel/source in a way that avoids contamination of the water (e.g. clean cup)</t>
  </si>
  <si>
    <t>E. Facilities are accessible to workers with mobility challenges, e.g. the disabled and elderly workers</t>
  </si>
  <si>
    <t>Wastewater, drainage and toilet/urinal waste management safety</t>
  </si>
  <si>
    <t xml:space="preserve">Toilet/urinal lighting and locks for safety  </t>
  </si>
  <si>
    <t>Toilet/urinal cleaning and maintenance</t>
  </si>
  <si>
    <t>A. Provisions are in place to clean all toilet facilities under direct company control at least once a day</t>
  </si>
  <si>
    <t>B. Cleaning includes disinfection of all sanitary facilities under direct company control and is carried out at least once a week.</t>
  </si>
  <si>
    <t>C. Appropriate provisions are made for the inspection, maintenance and repair of toilet facilities under direct company control at least monthly, with more frequent maintenance and repairs, if issues are reported by employees.</t>
  </si>
  <si>
    <t>Sanitary product and disposal</t>
  </si>
  <si>
    <t xml:space="preserve">Other workplace facility sanitation facilities </t>
  </si>
  <si>
    <t>Personal hygiene/hand washing facilities</t>
  </si>
  <si>
    <t>Y = 1, N = 0, N/A</t>
  </si>
  <si>
    <t>A. Critical times for hand-washing are posted (times include: before food preparation, eating, and after using the toilet, contact with bodily fluids and contact with any potential contaminants).</t>
  </si>
  <si>
    <t xml:space="preserve">A. One shower is provided for every 10 employees of each gender required to shower during the same shift, </t>
  </si>
  <si>
    <t xml:space="preserve">B. Body soap or other appropriate cleansing agents are provided, </t>
  </si>
  <si>
    <t>C. Showers have hot and cold water feeding a common discharge line,</t>
  </si>
  <si>
    <t>D. Employees who use showers are provided with individual clean towels.</t>
  </si>
  <si>
    <t>Hygiene training and WASH awareness behaviour change</t>
  </si>
  <si>
    <t xml:space="preserve">B. Annual refresher courses for all workers with special attention given to employees and other staff involved in food preparation). </t>
  </si>
  <si>
    <t xml:space="preserve">A. Appropriate personal protective equipment, such as gloves and non-slip rubber soled shoes, is provided to all those involved in the cleaning and maintenance of toilet washrooms/associated facilities under direct company control; </t>
  </si>
  <si>
    <t>B. Workers involved in cleaning and maintenance facilities wear personal protective equipment and it is worn at all times when cleaning urinals, toilet bowls, showers, hand basins, mirrors, and other associated facilities</t>
  </si>
  <si>
    <t xml:space="preserve">Written policies (Code of Conduct) are in place that outline expectation for water, sanitation and hygiene for supply chain workplaces  </t>
  </si>
  <si>
    <t>Policy addresses water</t>
  </si>
  <si>
    <t>Policy addresses sanitation</t>
  </si>
  <si>
    <t>CW6</t>
  </si>
  <si>
    <t>Community WASH</t>
  </si>
  <si>
    <r>
      <t xml:space="preserve">A. </t>
    </r>
    <r>
      <rPr>
        <u/>
        <sz val="10"/>
        <rFont val="Arial"/>
        <family val="2"/>
      </rPr>
      <t>Level 1 - secondary dat</t>
    </r>
    <r>
      <rPr>
        <sz val="10"/>
        <rFont val="Arial"/>
        <family val="2"/>
      </rPr>
      <t xml:space="preserve">a. Business has knowledge of their workplace workers and/or surrounding communities’ in which their workers live access to WASH through acquired secondary data that is no more than 2 years old. </t>
    </r>
  </si>
  <si>
    <r>
      <t xml:space="preserve">B. </t>
    </r>
    <r>
      <rPr>
        <u/>
        <sz val="10"/>
        <rFont val="Arial"/>
        <family val="2"/>
      </rPr>
      <t>Level 2 - data from government or organizations</t>
    </r>
    <r>
      <rPr>
        <sz val="10"/>
        <rFont val="Arial"/>
        <family val="2"/>
      </rPr>
      <t>. Business has visited and collected information directly from a local source (e.g. government, NGO, other) on their workers/workplace surrounding communities’ access to.</t>
    </r>
  </si>
  <si>
    <r>
      <t xml:space="preserve">C. </t>
    </r>
    <r>
      <rPr>
        <u/>
        <sz val="10"/>
        <rFont val="Arial"/>
        <family val="2"/>
      </rPr>
      <t>Level 3 - primary data</t>
    </r>
    <r>
      <rPr>
        <sz val="10"/>
        <rFont val="Arial"/>
        <family val="2"/>
      </rPr>
      <t>. Business has conducted worker and/or local workplace community household survey to assess worker’s homes and/or community access to WASH and current practices, e.g. through use of WASH4Work Indicator Guide (link), Core questions on water, sanitation and hygiene for household surveys (JMP, 2018) or other similar resource.)</t>
    </r>
  </si>
  <si>
    <t>CW6.1</t>
  </si>
  <si>
    <t>CW6.2</t>
  </si>
  <si>
    <t>B. Company is implementing its community WASH action plan</t>
  </si>
  <si>
    <t>Stage of Implementation</t>
  </si>
  <si>
    <t>Category</t>
  </si>
  <si>
    <r>
      <t>Business Score (%)</t>
    </r>
    <r>
      <rPr>
        <b/>
        <vertAlign val="superscript"/>
        <sz val="8"/>
        <color theme="0"/>
        <rFont val="Arial"/>
        <family val="2"/>
      </rPr>
      <t>1</t>
    </r>
  </si>
  <si>
    <r>
      <t>Pledge Score (%)</t>
    </r>
    <r>
      <rPr>
        <b/>
        <vertAlign val="superscript"/>
        <sz val="8"/>
        <color theme="0"/>
        <rFont val="Arial"/>
        <family val="2"/>
      </rPr>
      <t>1</t>
    </r>
  </si>
  <si>
    <t xml:space="preserve">Total </t>
  </si>
  <si>
    <t xml:space="preserve">Pledge Compliance achieved within the facility? </t>
  </si>
  <si>
    <t>Worksheet (Click to Navigate)</t>
  </si>
  <si>
    <t>Description</t>
  </si>
  <si>
    <t>Cover</t>
  </si>
  <si>
    <t>Cover page</t>
  </si>
  <si>
    <t>Contents</t>
  </si>
  <si>
    <t>Table of contents</t>
  </si>
  <si>
    <t>Self-Assessment</t>
  </si>
  <si>
    <t>Summary Output</t>
  </si>
  <si>
    <t>Data summary of aggregated category scoring</t>
  </si>
  <si>
    <t>Policy addresses hygiene</t>
  </si>
  <si>
    <t>CW6.3</t>
  </si>
  <si>
    <t xml:space="preserve">A. Drinking water provided within the facility is regularly tested by appropriately trained staff 
</t>
  </si>
  <si>
    <t>B. Appropriate provisions are made for the regular inspection, maintenance and repair of all water supply facilities and drainage systems under direct company control (at least annually for water supply systems)</t>
  </si>
  <si>
    <t xml:space="preserve">C. Water saving technologies are deployed within facilities and other relevant work areas to conserve water used by operations and workers. </t>
  </si>
  <si>
    <t xml:space="preserve">A. All wash basins, sinks, showers, toilet facilities under direct company control are provided with adequate drainage and disposal systems to prevent contamination in the immediate and broader environment i.e., wastewater is conveyed into a municipal sewer and/or pre-treated within the company’s own premises.
</t>
  </si>
  <si>
    <t>B. All faecal waste is safely managed, i.e., it is treated before its returned to the environment or conveyed into a municipal sewer system.</t>
  </si>
  <si>
    <t>B. Sanitary products are available at the worksite in vending machines or free of charge</t>
  </si>
  <si>
    <t xml:space="preserve">A. Appropriate provisions are provided within women’s toilet facilities for the safe disposal of sanitary products in waste containers that are properly lined with plastic, wax paper or other appropriate bags
</t>
  </si>
  <si>
    <r>
      <t xml:space="preserve">Scoring Detail Per </t>
    </r>
    <r>
      <rPr>
        <b/>
        <sz val="10"/>
        <color rgb="FF002060"/>
        <rFont val="Arial"/>
        <family val="2"/>
      </rPr>
      <t>Individual</t>
    </r>
    <r>
      <rPr>
        <b/>
        <sz val="10"/>
        <color theme="0"/>
        <rFont val="Arial"/>
        <family val="2"/>
      </rPr>
      <t xml:space="preserve"> Category/Dimension </t>
    </r>
  </si>
  <si>
    <r>
      <t xml:space="preserve">Scoring Detail </t>
    </r>
    <r>
      <rPr>
        <b/>
        <sz val="10"/>
        <color rgb="FF002060"/>
        <rFont val="Arial"/>
        <family val="2"/>
      </rPr>
      <t>Multi-Variable</t>
    </r>
    <r>
      <rPr>
        <b/>
        <sz val="10"/>
        <color theme="0"/>
        <rFont val="Arial"/>
        <family val="2"/>
      </rPr>
      <t xml:space="preserve"> Category/Dimension </t>
    </r>
  </si>
  <si>
    <r>
      <rPr>
        <b/>
        <sz val="10"/>
        <color rgb="FF002060"/>
        <rFont val="Arial"/>
        <family val="2"/>
      </rPr>
      <t>Multi-Variable</t>
    </r>
    <r>
      <rPr>
        <b/>
        <sz val="10"/>
        <color theme="0"/>
        <rFont val="Arial"/>
        <family val="2"/>
      </rPr>
      <t xml:space="preserve"> Individual Dimension Score</t>
    </r>
  </si>
  <si>
    <t>Personal protective equipment (PPE) provision</t>
  </si>
  <si>
    <r>
      <t xml:space="preserve">A. All employees, regardless of work location, have access to at least ‘improved’ toilet facilities with adequate superstructures to protect from elements to make sanitation safe and convenient (e.g. at a minimum provision of flush or pour-flush </t>
    </r>
    <r>
      <rPr>
        <sz val="10"/>
        <rFont val="Arial"/>
        <family val="2"/>
      </rPr>
      <t>toilet,</t>
    </r>
    <r>
      <rPr>
        <sz val="10"/>
        <color rgb="FF000000"/>
        <rFont val="Arial"/>
        <family val="2"/>
      </rPr>
      <t xml:space="preserve"> septic tank, pit latrine, ventilated improved pit-latrine)</t>
    </r>
  </si>
  <si>
    <r>
      <t>B. Minimum 2 toilet seats and 2 urinal facilities per 45 male workers are provided</t>
    </r>
    <r>
      <rPr>
        <sz val="10"/>
        <rFont val="Arial"/>
        <family val="2"/>
      </rPr>
      <t xml:space="preserve"> in facilities</t>
    </r>
  </si>
  <si>
    <r>
      <t>C. Minimum of 4 toilet seats per 50 females are provided</t>
    </r>
    <r>
      <rPr>
        <sz val="10"/>
        <rFont val="Arial"/>
        <family val="2"/>
      </rPr>
      <t xml:space="preserve"> within facilities</t>
    </r>
  </si>
  <si>
    <t>Community household WASH assessment</t>
  </si>
  <si>
    <t>Workplace community WASH action plan</t>
  </si>
  <si>
    <t>A. Company has developed an action plan to address issues identified in its assessment of workers and/or surrounding community WASH conditions</t>
  </si>
  <si>
    <t xml:space="preserve">C. Company has a system in place to monitor its’ WASH implementation efforts </t>
  </si>
  <si>
    <t xml:space="preserve">A. Company has conducted an assessment to assess the impact of their workplace WASH practices on the local environment  </t>
  </si>
  <si>
    <t xml:space="preserve">B. Company has established a plan to address identified risks to reduce impact of their WASH practices on the environment in the surrounding community  </t>
  </si>
  <si>
    <t>A. Soap is available at handwashing facilities</t>
  </si>
  <si>
    <t>C. Water at a standard acceptable for cleansing hands (if non-potable water is used for washing, it is clearly communicated at the point of use) is available at handwashing facility</t>
  </si>
  <si>
    <r>
      <t>A. Hygiene t</t>
    </r>
    <r>
      <rPr>
        <sz val="10"/>
        <rFont val="Arial"/>
        <family val="2"/>
      </rPr>
      <t>raining provided to all new employees;</t>
    </r>
  </si>
  <si>
    <t>Showers and bathing   facilities</t>
  </si>
  <si>
    <t>Number of dimensions and criteria 'n/a'</t>
  </si>
  <si>
    <t xml:space="preserve">Number of n/a dimensions and criteria </t>
  </si>
  <si>
    <t xml:space="preserve">Dimension not implemented: the facility  or setting, e.g. agriculture site, does not include this dimension </t>
  </si>
  <si>
    <t>Provide rationale for why this dimension is not relevant and/or not applicable in column K (“Scoring Comments and Details”).</t>
  </si>
  <si>
    <t>Provide explanation on what are the missing elements in column K. Missing features to be identified as gaps and action plans needed to address them.</t>
  </si>
  <si>
    <t>Cf. detailed  description of what each criteria means in practice in Column E and G (“Scoring Details”).</t>
  </si>
  <si>
    <t xml:space="preserve">Dimension not implemented: the facility or work place setting, e.g. agriculture site, does not include this dimension </t>
  </si>
  <si>
    <t>See detailed description of what each criteria means in practice in Column E and G (“Scoring Details”).</t>
  </si>
  <si>
    <r>
      <t xml:space="preserve">n/a = Dimension not relevant or applicable 
0 = Dimension not implemented 
1 = Dimension partially implemented but full Pledge Compliance not achieved yet (see Column K) 
</t>
    </r>
    <r>
      <rPr>
        <sz val="10"/>
        <color rgb="FF002060"/>
        <rFont val="Arial"/>
        <family val="2"/>
      </rPr>
      <t>2 = Pledge Compliance, i.e., monitoring mechanisms are in place to monitor compliance and functionality of systems, as per regulations and standards. Ideally, business has data on baseline conditions, and has disaggregated data. For example, WASH facilities respond to the specific needs of women or those living with a disability.</t>
    </r>
    <r>
      <rPr>
        <sz val="10"/>
        <rFont val="Arial"/>
        <family val="2"/>
      </rPr>
      <t xml:space="preserve">
</t>
    </r>
  </si>
  <si>
    <t xml:space="preserve">E. Drinking water is available to workers at any time during work period           </t>
  </si>
  <si>
    <t>B. Drinking water testing is conducted when environmental conditions change or there is a waterborne disease outbreak (periodic training of staff for water testing is needed)</t>
  </si>
  <si>
    <t xml:space="preserve">C. If drinking water quality testing indicates water is not meeting standards, mitigative actions are taken, including the workers being notified </t>
  </si>
  <si>
    <t>D. Toilet facility design is in line with local customs, religious and social traditions</t>
  </si>
  <si>
    <t>G. Ventilation is in place in toilet facilities to remove odours</t>
  </si>
  <si>
    <t>D. System is in place for workers to report cleanliness and/or maintenance issues related to toilet facilities.</t>
  </si>
  <si>
    <t>B. Mechanism for hand and face drying is in place at handwashing facilities</t>
  </si>
  <si>
    <t>B.  Hand-washing techniques are posted at handwashing facilities includes use of water and soap or ash, washing both hands, rubbing hands together at least three times, and drying hands hygienically - by air drying or using a clean cloth/paper.</t>
  </si>
  <si>
    <t>C. Provision of information is in place on how workers exposed to hazardous substances should clean after exposure.</t>
  </si>
  <si>
    <t>C. Method for managing used personal protective equipment are in place at the work place to avoid exposure to worker’s families/community.</t>
  </si>
  <si>
    <t xml:space="preserve">A. Cleaners are trained in the proper cleaning techniques/standards and the proper use of all cleaning materials for WASH facilities; and </t>
  </si>
  <si>
    <t>B. Employers ensure that workers and relevant contractors follow the specific instructions associated with each WASH facility cleaning product</t>
  </si>
  <si>
    <t>A. WASH cleaning equipment is stored in appropriate conditions that meet the guidelines on the cleaning supplies’ packaging</t>
  </si>
  <si>
    <t>B. WASH cleaning equipment is stored in places dedicated for this purpose (own operations)</t>
  </si>
  <si>
    <t xml:space="preserve">C. Facilities have a dedicated storage unit for WASH cleaning products outside of common areas </t>
  </si>
  <si>
    <r>
      <t>C. Company has a system in place to monitor</t>
    </r>
    <r>
      <rPr>
        <sz val="10"/>
        <color rgb="FF002060"/>
        <rFont val="Arial"/>
        <family val="2"/>
      </rPr>
      <t xml:space="preserve"> these related</t>
    </r>
    <r>
      <rPr>
        <sz val="10"/>
        <rFont val="Arial"/>
        <family val="2"/>
      </rPr>
      <t xml:space="preserve"> implementation efforts.</t>
    </r>
  </si>
  <si>
    <t xml:space="preserve">Category/ Pledge Compliance </t>
  </si>
  <si>
    <t>Compliance with local and national laws/regulations for all permanent workplace facilities</t>
  </si>
  <si>
    <t xml:space="preserve">F. If relevant, toilet facilities are provided to agricultural, field and mine workers </t>
  </si>
  <si>
    <r>
      <t>n/a = Dimension not relevant or applicable</t>
    </r>
    <r>
      <rPr>
        <strike/>
        <sz val="10"/>
        <rFont val="Arial"/>
        <family val="2"/>
      </rPr>
      <t xml:space="preserve"> </t>
    </r>
    <r>
      <rPr>
        <sz val="10"/>
        <rFont val="Arial"/>
        <family val="2"/>
      </rPr>
      <t xml:space="preserve">
0 = Dimension not implemented 
1 = Dimension partially implemented but full Pledge Compliance not achieved yet (see Column K) 
</t>
    </r>
    <r>
      <rPr>
        <sz val="10"/>
        <color rgb="FF002060"/>
        <rFont val="Arial"/>
        <family val="2"/>
      </rPr>
      <t>2 = Pledge Compliance, i.e., business has mechanisms in place to measure impact of WASH Pledge activities on WASH access for workers.</t>
    </r>
    <r>
      <rPr>
        <sz val="10"/>
        <rFont val="Arial"/>
        <family val="2"/>
      </rPr>
      <t xml:space="preserve">
</t>
    </r>
  </si>
  <si>
    <r>
      <t xml:space="preserve">Scoring Comments and Rationale (esp. when scoring '1' </t>
    </r>
    <r>
      <rPr>
        <b/>
        <sz val="10"/>
        <color rgb="FFC00000"/>
        <rFont val="Arial"/>
        <family val="2"/>
      </rPr>
      <t>or 'n/a'</t>
    </r>
    <r>
      <rPr>
        <b/>
        <sz val="10"/>
        <color theme="0"/>
        <rFont val="Arial"/>
        <family val="2"/>
      </rPr>
      <t xml:space="preserve"> in column H)</t>
    </r>
  </si>
  <si>
    <r>
      <t>n/a = Dimension not relevant or applicable (see column K)
0 = Dimension not implemented 
1 = Dimension partially implemented but full Pledge Compliance not achieved yet (see Column</t>
    </r>
    <r>
      <rPr>
        <sz val="10"/>
        <color rgb="FFC00000"/>
        <rFont val="Arial"/>
        <family val="2"/>
      </rPr>
      <t xml:space="preserve"> </t>
    </r>
    <r>
      <rPr>
        <sz val="10"/>
        <rFont val="Arial"/>
        <family val="2"/>
      </rPr>
      <t xml:space="preserve">K) 
</t>
    </r>
    <r>
      <rPr>
        <sz val="10"/>
        <color rgb="FF002060"/>
        <rFont val="Arial"/>
        <family val="2"/>
      </rPr>
      <t xml:space="preserve">2 = Pledge Compliance, i.e., all drinking water fountains, water coolers and other storage vessels/sources within the facility are positioned in appropriate clean areas and are cleaned, recharged and disinfected at a minimum of once every two months (or at an increased frequency if heavily used) </t>
    </r>
  </si>
  <si>
    <r>
      <t xml:space="preserve">n/a = Dimension not relevant or applicable (see Column K)
0 = Dimension not implemented 
1 = Dimension partially implemented but full Pledge Compliance not achieved yet (see Column K) 
</t>
    </r>
    <r>
      <rPr>
        <sz val="10"/>
        <color rgb="FF002060"/>
        <rFont val="Arial"/>
        <family val="2"/>
      </rPr>
      <t>2 = Pledge Compliance, i.e. If the workplace provides childcare, food from canteens/kitchens or healthcare (health clinic) these facilities also have in place sufficient and safe drinking water</t>
    </r>
  </si>
  <si>
    <r>
      <t>Total Category Score Possible  = 3                                                        n/a = Dimension not relevant or applicable (see Column K)
0 = Dimension not implemented 
1 = Dimension partially implemented but full Pledge Compliance not achieved yet (see Colum</t>
    </r>
    <r>
      <rPr>
        <sz val="10"/>
        <color rgb="FF002060"/>
        <rFont val="Arial"/>
        <family val="2"/>
      </rPr>
      <t>n K</t>
    </r>
    <r>
      <rPr>
        <sz val="10"/>
        <rFont val="Arial"/>
        <family val="2"/>
      </rPr>
      <t xml:space="preserve">)                                                   </t>
    </r>
    <r>
      <rPr>
        <sz val="10"/>
        <color rgb="FF002060"/>
        <rFont val="Arial"/>
        <family val="2"/>
      </rPr>
      <t xml:space="preserve">2 = Pledge Compliance, i.e., </t>
    </r>
    <r>
      <rPr>
        <u/>
        <sz val="10"/>
        <color rgb="FF002060"/>
        <rFont val="Arial"/>
        <family val="2"/>
      </rPr>
      <t>all of the applicable three</t>
    </r>
    <r>
      <rPr>
        <sz val="10"/>
        <color rgb="FF002060"/>
        <rFont val="Arial"/>
        <family val="2"/>
      </rPr>
      <t xml:space="preserve"> dimensions are met</t>
    </r>
  </si>
  <si>
    <r>
      <t xml:space="preserve">Total Category Score Possible = </t>
    </r>
    <r>
      <rPr>
        <sz val="10"/>
        <color rgb="FF002060"/>
        <rFont val="Arial"/>
        <family val="2"/>
      </rPr>
      <t xml:space="preserve">7    </t>
    </r>
    <r>
      <rPr>
        <sz val="10"/>
        <rFont val="Arial"/>
        <family val="2"/>
      </rPr>
      <t xml:space="preserve">                                                     n/a = Dimension not relevant or applicable (see Column K)
0 = Dimension not implemented 
1 = Dimension partially implemented but full Pledge Compliance not achieved yet (see Column </t>
    </r>
    <r>
      <rPr>
        <sz val="10"/>
        <color rgb="FF002060"/>
        <rFont val="Arial"/>
        <family val="2"/>
      </rPr>
      <t xml:space="preserve">K) </t>
    </r>
    <r>
      <rPr>
        <sz val="10"/>
        <rFont val="Arial"/>
        <family val="2"/>
      </rPr>
      <t xml:space="preserve">
</t>
    </r>
    <r>
      <rPr>
        <sz val="10"/>
        <color rgb="FF002060"/>
        <rFont val="Arial"/>
        <family val="2"/>
      </rPr>
      <t xml:space="preserve">2 = Pledge Compliance, i.e., </t>
    </r>
    <r>
      <rPr>
        <u/>
        <sz val="10"/>
        <color rgb="FF002060"/>
        <rFont val="Arial"/>
        <family val="2"/>
      </rPr>
      <t>all  of the applicable seven</t>
    </r>
    <r>
      <rPr>
        <sz val="10"/>
        <color rgb="FF002060"/>
        <rFont val="Arial"/>
        <family val="2"/>
      </rPr>
      <t xml:space="preserve"> dimensions are met </t>
    </r>
  </si>
  <si>
    <r>
      <t xml:space="preserve">Total Category Score Possible  =2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of the applicable two</t>
    </r>
    <r>
      <rPr>
        <sz val="10"/>
        <color rgb="FF002060"/>
        <rFont val="Arial"/>
        <family val="2"/>
      </rPr>
      <t xml:space="preserve"> dimensions are met</t>
    </r>
    <r>
      <rPr>
        <sz val="10"/>
        <rFont val="Arial"/>
        <family val="2"/>
      </rPr>
      <t xml:space="preserve"> </t>
    </r>
  </si>
  <si>
    <r>
      <t>n/a = Dimension not relevant or applicable (see column K)
0 = Dimension not implemented 
1 = Dimension partially implemented but full Pledge Compliance not achieved yet (see Column</t>
    </r>
    <r>
      <rPr>
        <sz val="10"/>
        <color rgb="FF002060"/>
        <rFont val="Arial"/>
        <family val="2"/>
      </rPr>
      <t xml:space="preserve"> K</t>
    </r>
    <r>
      <rPr>
        <sz val="10"/>
        <rFont val="Arial"/>
        <family val="2"/>
      </rPr>
      <t xml:space="preserve">) 
</t>
    </r>
    <r>
      <rPr>
        <sz val="10"/>
        <color rgb="FF002060"/>
        <rFont val="Arial"/>
        <family val="2"/>
      </rPr>
      <t xml:space="preserve">2 = Pledge Compliance, i.e., design and construction of toilet/urinal facilities under direct company control ensures adequate lighting for safety purposes (200 lumens per square meter - lux) and doors are lockable
</t>
    </r>
  </si>
  <si>
    <r>
      <t>Total Category Score Possible  = 4                                                          n/a = Dimension not relevant or applicable (see Column K)
0 = Dimension not implemented 
1 = Dimension partially implemented but full Pledge Compliance not achieved yet (see Column</t>
    </r>
    <r>
      <rPr>
        <sz val="10"/>
        <color rgb="FF002060"/>
        <rFont val="Arial"/>
        <family val="2"/>
      </rPr>
      <t xml:space="preserve"> K</t>
    </r>
    <r>
      <rPr>
        <sz val="10"/>
        <rFont val="Arial"/>
        <family val="2"/>
      </rPr>
      <t xml:space="preserve">) 
</t>
    </r>
    <r>
      <rPr>
        <sz val="10"/>
        <color rgb="FF002060"/>
        <rFont val="Arial"/>
        <family val="2"/>
      </rPr>
      <t xml:space="preserve">2 = Pledge Compliance, i.e. </t>
    </r>
    <r>
      <rPr>
        <u/>
        <sz val="10"/>
        <color rgb="FF002060"/>
        <rFont val="Arial"/>
        <family val="2"/>
      </rPr>
      <t>all of the applicable four</t>
    </r>
    <r>
      <rPr>
        <sz val="10"/>
        <color rgb="FF002060"/>
        <rFont val="Arial"/>
        <family val="2"/>
      </rPr>
      <t xml:space="preserve"> dimensions are met  </t>
    </r>
  </si>
  <si>
    <r>
      <t xml:space="preserve">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appropriate provisions are provided at the worksite for the safe disposal of medical waste (for instance: disposal of blood, urine and other bodily secretions in dedicated bags; disposal of scalpels, sharps, needles and broken lab glass in specially made sharps containers labelled with medical waste warning labels)
</t>
    </r>
  </si>
  <si>
    <r>
      <t xml:space="preserve">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if the workplace provides childcare facilities, food in canteens/kitchens or healthcare (in health clinics) these facilities also have in place adequate, improved sanitation, convenient facilities as outlined in WS3.1. </t>
    </r>
    <r>
      <rPr>
        <sz val="10"/>
        <rFont val="Arial"/>
        <family val="2"/>
      </rPr>
      <t xml:space="preserve">
</t>
    </r>
  </si>
  <si>
    <r>
      <t>Total Category Score Possible  = 2                                                           n/a = Dimension not relevant or applicable (see Column K) 
0 = Dimension not implemented 
1 = Dimension partially implemented but full Pledge Compliance not achieved yet (see Colu</t>
    </r>
    <r>
      <rPr>
        <sz val="10"/>
        <color rgb="FF002060"/>
        <rFont val="Arial"/>
        <family val="2"/>
      </rPr>
      <t>mn K</t>
    </r>
    <r>
      <rPr>
        <sz val="10"/>
        <rFont val="Arial"/>
        <family val="2"/>
      </rPr>
      <t xml:space="preserve">) 
</t>
    </r>
    <r>
      <rPr>
        <sz val="10"/>
        <color rgb="FF002060"/>
        <rFont val="Arial"/>
        <family val="2"/>
      </rPr>
      <t xml:space="preserve">2 = Pledge Compliance, i.e., regular training and awareness building processes have been implemented for all workers at the indicated </t>
    </r>
    <r>
      <rPr>
        <u/>
        <sz val="10"/>
        <color rgb="FF002060"/>
        <rFont val="Arial"/>
        <family val="2"/>
      </rPr>
      <t>two times</t>
    </r>
    <r>
      <rPr>
        <sz val="10"/>
        <color rgb="FF002060"/>
        <rFont val="Arial"/>
        <family val="2"/>
      </rPr>
      <t>.</t>
    </r>
    <r>
      <rPr>
        <sz val="10"/>
        <rFont val="Arial"/>
        <family val="2"/>
      </rPr>
      <t xml:space="preserve">                                                                                   (See Column M for Topics to be covered)</t>
    </r>
  </si>
  <si>
    <r>
      <t xml:space="preserve">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monitoring and reporting on WASH-related diseases in the workforce is implemented where workplaces are under direct company control, and in collaboration with local and national public health bodies.
</t>
    </r>
    <r>
      <rPr>
        <sz val="10"/>
        <rFont val="Arial"/>
        <family val="2"/>
      </rPr>
      <t>(This indicator is particularly important for those involved in food and beverage handling or medical staff workers.)</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</si>
  <si>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cleaning equipment and materials meet </t>
    </r>
    <r>
      <rPr>
        <u/>
        <sz val="10"/>
        <color rgb="FF002060"/>
        <rFont val="Arial"/>
        <family val="2"/>
      </rPr>
      <t>all three of the applicable</t>
    </r>
    <r>
      <rPr>
        <sz val="10"/>
        <color rgb="FF002060"/>
        <rFont val="Arial"/>
        <family val="2"/>
      </rPr>
      <t xml:space="preserve"> dimensions. </t>
    </r>
  </si>
  <si>
    <r>
      <t xml:space="preserve">Total Category Score Possible = 3                                                           n/a = Dimension not relevant or applicable (see Column K)
0 = Dimension not implemented  (see Column K)
</t>
    </r>
    <r>
      <rPr>
        <sz val="10"/>
        <color rgb="FF002060"/>
        <rFont val="Arial"/>
        <family val="2"/>
      </rPr>
      <t xml:space="preserve">1 = Pledge Compliance, i.e., company has completed </t>
    </r>
    <r>
      <rPr>
        <u/>
        <sz val="10"/>
        <color rgb="FF002060"/>
        <rFont val="Arial"/>
        <family val="2"/>
      </rPr>
      <t>at least one</t>
    </r>
    <r>
      <rPr>
        <sz val="10"/>
        <color rgb="FF002060"/>
        <rFont val="Arial"/>
        <family val="2"/>
      </rPr>
      <t xml:space="preserve"> dimension "assessment level".        </t>
    </r>
    <r>
      <rPr>
        <sz val="10"/>
        <rFont val="Arial"/>
        <family val="2"/>
      </rPr>
      <t xml:space="preserve">                                                                   </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</si>
  <si>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2 = Pledge Compliance, i.e.,</t>
    </r>
    <r>
      <rPr>
        <u/>
        <sz val="10"/>
        <color rgb="FF002060"/>
        <rFont val="Arial"/>
        <family val="2"/>
      </rPr>
      <t xml:space="preserve"> all three of the applicable</t>
    </r>
    <r>
      <rPr>
        <sz val="10"/>
        <color rgb="FF002060"/>
        <rFont val="Arial"/>
        <family val="2"/>
      </rPr>
      <t xml:space="preserve"> dimensions in place</t>
    </r>
  </si>
  <si>
    <t xml:space="preserve">TOTAL (Current State and Pledge Compliance Score) </t>
  </si>
  <si>
    <t xml:space="preserve">D. Drinking water is free of charge </t>
  </si>
  <si>
    <r>
      <t>Total Category Score Possible  =2                                                         n/a = Dimension not relevant or applicable  (see Column K)
0 = Dimension not implemented 
1 = Dimension partially implemented but full Pledge Compliance not achieved yet (see Colum</t>
    </r>
    <r>
      <rPr>
        <sz val="10"/>
        <color rgb="FF002060"/>
        <rFont val="Arial"/>
        <family val="2"/>
      </rPr>
      <t>n K</t>
    </r>
    <r>
      <rPr>
        <sz val="10"/>
        <rFont val="Arial"/>
        <family val="2"/>
      </rPr>
      <t xml:space="preserve">) 
</t>
    </r>
    <r>
      <rPr>
        <sz val="10"/>
        <color rgb="FF002060"/>
        <rFont val="Arial"/>
        <family val="2"/>
      </rPr>
      <t xml:space="preserve">2 = Pledge Compliance, i.e., </t>
    </r>
    <r>
      <rPr>
        <u/>
        <sz val="10"/>
        <color rgb="FF002060"/>
        <rFont val="Arial"/>
        <family val="2"/>
      </rPr>
      <t>all of the applicable two</t>
    </r>
    <r>
      <rPr>
        <sz val="10"/>
        <color rgb="FF002060"/>
        <rFont val="Arial"/>
        <family val="2"/>
      </rPr>
      <t xml:space="preserve"> dimensions are met</t>
    </r>
  </si>
  <si>
    <t>Appropriate hand washing behaviour awareness signage</t>
  </si>
  <si>
    <r>
      <t>Total Category Score Possible  = 3                                                          n/a = Dimension not relevant or applicable (see Column K) 
0 = Dimension not implemented 
1 = Dimension partially implemented but full Pledge Compliance not achieved yet (see Column</t>
    </r>
    <r>
      <rPr>
        <sz val="10"/>
        <color rgb="FF002060"/>
        <rFont val="Arial"/>
        <family val="2"/>
      </rPr>
      <t xml:space="preserve"> K</t>
    </r>
    <r>
      <rPr>
        <sz val="10"/>
        <rFont val="Arial"/>
        <family val="2"/>
      </rPr>
      <t xml:space="preserve">)
</t>
    </r>
    <r>
      <rPr>
        <sz val="10"/>
        <color rgb="FF002060"/>
        <rFont val="Arial"/>
        <family val="2"/>
      </rPr>
      <t xml:space="preserve">2 = Pledge Compliance, i.e., signage for appropriate hand washing behaviour, including both critical times and technique, has been provided within the facility, particularly at toilet facilities and eating/cooking areas, for </t>
    </r>
    <r>
      <rPr>
        <u/>
        <sz val="10"/>
        <color rgb="FF002060"/>
        <rFont val="Arial"/>
        <family val="2"/>
      </rPr>
      <t>all three of applicable</t>
    </r>
    <r>
      <rPr>
        <sz val="10"/>
        <color rgb="FF002060"/>
        <rFont val="Arial"/>
        <family val="2"/>
      </rPr>
      <t xml:space="preserve"> dimensions are met</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</si>
  <si>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of the applicable three</t>
    </r>
    <r>
      <rPr>
        <sz val="10"/>
        <color rgb="FF002060"/>
        <rFont val="Arial"/>
        <family val="2"/>
      </rPr>
      <t xml:space="preserve"> dimensions are met.</t>
    </r>
    <r>
      <rPr>
        <sz val="10"/>
        <rFont val="Arial"/>
        <family val="2"/>
      </rPr>
      <t xml:space="preserve"> </t>
    </r>
  </si>
  <si>
    <r>
      <t xml:space="preserve">Total Category Score Possible = 2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of the applicable two</t>
    </r>
    <r>
      <rPr>
        <sz val="10"/>
        <color rgb="FF002060"/>
        <rFont val="Arial"/>
        <family val="2"/>
      </rPr>
      <t xml:space="preserve"> dimensions are met for those involved in cleaning and maintenance in the company’s own operations.</t>
    </r>
  </si>
  <si>
    <r>
      <t xml:space="preserve">Total Category Score Possible = </t>
    </r>
    <r>
      <rPr>
        <sz val="10"/>
        <color rgb="FF002060"/>
        <rFont val="Arial"/>
        <family val="2"/>
      </rPr>
      <t xml:space="preserve">3                                                          </t>
    </r>
    <r>
      <rPr>
        <sz val="10"/>
        <rFont val="Arial"/>
        <family val="2"/>
      </rPr>
      <t xml:space="preserve"> n/a = Dimension not relevant or applicable (see Column K)
0 = Dimension not implemented 
1 = Dimension partially implemented but full Pledge Compliance not achieved yet (see Column</t>
    </r>
    <r>
      <rPr>
        <sz val="10"/>
        <color rgb="FF002060"/>
        <rFont val="Arial"/>
        <family val="2"/>
      </rPr>
      <t xml:space="preserve"> K</t>
    </r>
    <r>
      <rPr>
        <sz val="10"/>
        <color theme="1"/>
        <rFont val="Arial"/>
        <family val="2"/>
      </rPr>
      <t xml:space="preserve">)
</t>
    </r>
    <r>
      <rPr>
        <sz val="10"/>
        <color rgb="FF002060"/>
        <rFont val="Arial"/>
        <family val="2"/>
      </rPr>
      <t xml:space="preserve">2 = Pledge Compliance, i.e., policies written </t>
    </r>
    <r>
      <rPr>
        <u/>
        <sz val="10"/>
        <color rgb="FF002060"/>
        <rFont val="Arial"/>
        <family val="2"/>
      </rPr>
      <t xml:space="preserve"> for all three of the applicable </t>
    </r>
    <r>
      <rPr>
        <sz val="10"/>
        <color rgb="FF002060"/>
        <rFont val="Arial"/>
        <family val="2"/>
      </rPr>
      <t>dimensions</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</si>
  <si>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three of the applicable</t>
    </r>
    <r>
      <rPr>
        <sz val="10"/>
        <color rgb="FF002060"/>
        <rFont val="Arial"/>
        <family val="2"/>
      </rPr>
      <t xml:space="preserve"> dimensions in place</t>
    </r>
  </si>
  <si>
    <t>Environmental impact of workplace WASH operations on community</t>
  </si>
  <si>
    <r>
      <t xml:space="preserve">n/a = Dimension not relevant or applicable 
0 = Dimension not implemented 
1 = Dimension partially implemented but full Pledge Compliance not achieved yet (see Column K) 
</t>
    </r>
    <r>
      <rPr>
        <sz val="10"/>
        <color rgb="FF002060"/>
        <rFont val="Arial"/>
        <family val="2"/>
      </rPr>
      <t xml:space="preserve">2 = Pledge Compliance, i.e., policies and procedures addressing WASH for other worksite facilities used by workers - crèches, canteens, kitchens, if existing - are in place. </t>
    </r>
    <r>
      <rPr>
        <sz val="10"/>
        <rFont val="Arial"/>
        <family val="2"/>
      </rPr>
      <t xml:space="preserve">
</t>
    </r>
  </si>
  <si>
    <t xml:space="preserve">A. Sufficient quantity of water to provide adequate hydration for workers, sensitive to worksite conditions     </t>
  </si>
  <si>
    <t xml:space="preserve">B. Convenient proximity to workers (within 500 metres and/or workers allowed to have water at work stations)      </t>
  </si>
  <si>
    <t>D. Safe method(s) for drinking water distribution (clean fountain/vessel) are in place</t>
  </si>
  <si>
    <r>
      <t>Access to adequate, improved, convenient tolet facilities</t>
    </r>
    <r>
      <rPr>
        <b/>
        <strike/>
        <sz val="10"/>
        <rFont val="Arial"/>
        <family val="2"/>
      </rPr>
      <t xml:space="preserve"> </t>
    </r>
  </si>
  <si>
    <t>C. Physically accessible drinking water facilities, including  for workers with diabilities</t>
  </si>
  <si>
    <r>
      <t xml:space="preserve">Total Category Score Possible = 5                                                         n/a = Dimensions not relevant or applicable </t>
    </r>
    <r>
      <rPr>
        <sz val="11"/>
        <rFont val="Calibri"/>
        <family val="2"/>
        <scheme val="minor"/>
      </rPr>
      <t xml:space="preserve"> (see column K)</t>
    </r>
    <r>
      <rPr>
        <sz val="11"/>
        <color rgb="FF000000"/>
        <rFont val="Calibri"/>
        <family val="2"/>
        <scheme val="minor"/>
      </rPr>
      <t xml:space="preserve">
0 = No Dimensions implemented 
1</t>
    </r>
    <r>
      <rPr>
        <sz val="11"/>
        <color theme="1"/>
        <rFont val="Calibri"/>
        <family val="2"/>
        <scheme val="minor"/>
      </rPr>
      <t xml:space="preserve"> =D</t>
    </r>
    <r>
      <rPr>
        <sz val="11"/>
        <color rgb="FF000000"/>
        <rFont val="Calibri"/>
        <family val="2"/>
        <scheme val="minor"/>
      </rPr>
      <t>imensions partially implemented but full Pledge Compliance not achieved yet</t>
    </r>
    <r>
      <rPr>
        <sz val="11"/>
        <rFont val="Calibri"/>
        <family val="2"/>
        <scheme val="minor"/>
      </rPr>
      <t xml:space="preserve"> (see Column K) </t>
    </r>
    <r>
      <rPr>
        <sz val="11"/>
        <color rgb="FF000000"/>
        <rFont val="Calibri"/>
        <family val="2"/>
        <scheme val="minor"/>
      </rPr>
      <t xml:space="preserve">
</t>
    </r>
    <r>
      <rPr>
        <sz val="10"/>
        <color rgb="FF002060"/>
        <rFont val="Arial"/>
        <family val="2"/>
      </rPr>
      <t xml:space="preserve">2 = Pledge Compliance, i.e., </t>
    </r>
    <r>
      <rPr>
        <u/>
        <sz val="10"/>
        <color rgb="FF002060"/>
        <rFont val="Arial"/>
        <family val="2"/>
      </rPr>
      <t>all of the applicable five</t>
    </r>
    <r>
      <rPr>
        <strike/>
        <u/>
        <sz val="10"/>
        <color rgb="FF002060"/>
        <rFont val="Arial"/>
        <family val="2"/>
      </rPr>
      <t xml:space="preserve"> </t>
    </r>
    <r>
      <rPr>
        <sz val="10"/>
        <color rgb="FF002060"/>
        <rFont val="Arial"/>
        <family val="2"/>
      </rPr>
      <t xml:space="preserve"> dimensions are met</t>
    </r>
  </si>
  <si>
    <r>
      <t>C. Drinking water taste i</t>
    </r>
    <r>
      <rPr>
        <sz val="10"/>
        <rFont val="Arial"/>
        <family val="2"/>
      </rPr>
      <t>s acceptable</t>
    </r>
    <r>
      <rPr>
        <sz val="10"/>
        <color rgb="FF000000"/>
        <rFont val="Arial"/>
        <family val="2"/>
      </rPr>
      <t xml:space="preserve"> to workers</t>
    </r>
  </si>
  <si>
    <r>
      <t xml:space="preserve">A. Appropriate provisions are made for the regular cleaning of all water supply systems under direct company control a minimum of 2 to 4 times per year (note: cleaning is not mandatory if residual disinfection is provided </t>
    </r>
    <r>
      <rPr>
        <sz val="10"/>
        <rFont val="Arial"/>
        <family val="2"/>
      </rPr>
      <t>and therefore this would be n/a)</t>
    </r>
    <r>
      <rPr>
        <sz val="10"/>
        <color rgb="FF000000"/>
        <rFont val="Arial"/>
        <family val="2"/>
      </rPr>
      <t xml:space="preserve">
</t>
    </r>
  </si>
  <si>
    <r>
      <t xml:space="preserve">n/a = Dimension not relevant or applicable (see column K)
0 = Dimension not implemented 
1 = Dimension partially implemented but full Pledge Compliance not achieved yet (see Column K)
</t>
    </r>
    <r>
      <rPr>
        <sz val="10"/>
        <color rgb="FF002060"/>
        <rFont val="Arial"/>
        <family val="2"/>
      </rPr>
      <t>2 = Pledge Compliance, i.e., the facility comply with all local and national laws/regulations (e.g., local/State/National laws, Companies/Factories Acts) related to WASH</t>
    </r>
    <r>
      <rPr>
        <sz val="10"/>
        <rFont val="Arial"/>
        <family val="2"/>
      </rPr>
      <t xml:space="preserve">
</t>
    </r>
  </si>
  <si>
    <r>
      <t xml:space="preserve">n/a = Dimension not relevant or applicable (see column K)
0 = Dimension not implemented 
1 = Dimension partially implemented but full Pledge Compliance not achieved yet (see Column K)
</t>
    </r>
    <r>
      <rPr>
        <sz val="10"/>
        <color rgb="FF002060"/>
        <rFont val="Arial"/>
        <family val="2"/>
      </rPr>
      <t>2 = Pledge Compliance, i.e., appropriate WASH policies and proceduresfor all temporary and mobile work sites under direct company control are in place. This also means WASH provisions are included in contracts for third parties/contractors.</t>
    </r>
    <r>
      <rPr>
        <sz val="10"/>
        <rFont val="Arial"/>
        <family val="2"/>
      </rPr>
      <t xml:space="preserve">
</t>
    </r>
  </si>
  <si>
    <r>
      <rPr>
        <b/>
        <sz val="10"/>
        <color rgb="FF002060"/>
        <rFont val="Arial"/>
        <family val="2"/>
      </rPr>
      <t>Policies and procedures</t>
    </r>
    <r>
      <rPr>
        <b/>
        <sz val="10"/>
        <rFont val="Arial"/>
        <family val="2"/>
      </rPr>
      <t xml:space="preserve"> for temporary and mobile work sites, including agriculture</t>
    </r>
  </si>
  <si>
    <r>
      <t>Total Category Score Possible  = 3                                                         n/a = Dimension not relevant or applicable (see Column K)
0 = Dimension not implemented 
1 = Dimension partially implemented but full Pledge Compliance not achieved yet (see Colum</t>
    </r>
    <r>
      <rPr>
        <sz val="10"/>
        <color rgb="FF002060"/>
        <rFont val="Arial"/>
        <family val="2"/>
      </rPr>
      <t>n K</t>
    </r>
    <r>
      <rPr>
        <sz val="10"/>
        <rFont val="Arial"/>
        <family val="2"/>
      </rPr>
      <t xml:space="preserve">) 
</t>
    </r>
    <r>
      <rPr>
        <sz val="10"/>
        <color rgb="FF002060"/>
        <rFont val="Arial"/>
        <family val="2"/>
      </rPr>
      <t>2 = Pledge Compliance, i.e.. all toilet and washroom facilities under direct company control have appropriate provisions to ensure personal hygiene, including</t>
    </r>
    <r>
      <rPr>
        <u/>
        <sz val="10"/>
        <color rgb="FF002060"/>
        <rFont val="Arial"/>
        <family val="2"/>
      </rPr>
      <t xml:space="preserve"> all three </t>
    </r>
    <r>
      <rPr>
        <sz val="10"/>
        <color rgb="FF002060"/>
        <rFont val="Arial"/>
        <family val="2"/>
      </rPr>
      <t xml:space="preserve"> dimensions are met)</t>
    </r>
  </si>
  <si>
    <r>
      <t xml:space="preserve">Total Category Score Possible  = 4                                                         n/a = Dimension not relevant or applicable (see Column K)
0 = Dimension not implemented 
1 = Dimension partially implemented but full Pledge Compliance not achieved yet (see Column K)
</t>
    </r>
    <r>
      <rPr>
        <sz val="10"/>
        <color rgb="FF002060"/>
        <rFont val="Arial"/>
        <family val="2"/>
      </rPr>
      <t>2 = Pledge Compliance, i.e., where necessary, workers that are exposed to hazardous substances and/or dirty work conditions are provided with showers and bathing facilities at the workplace and are equipped appropriately,</t>
    </r>
    <r>
      <rPr>
        <u/>
        <sz val="10"/>
        <color rgb="FF002060"/>
        <rFont val="Arial"/>
        <family val="2"/>
      </rPr>
      <t xml:space="preserve"> for all four</t>
    </r>
    <r>
      <rPr>
        <sz val="10"/>
        <color rgb="FF002060"/>
        <rFont val="Arial"/>
        <family val="2"/>
      </rPr>
      <t xml:space="preserve"> of applicable dimensions.</t>
    </r>
  </si>
  <si>
    <t>Value/Supply Chain WASH</t>
  </si>
  <si>
    <t>VSC5</t>
  </si>
  <si>
    <t>VSC5.1</t>
  </si>
  <si>
    <t>VSC5.2</t>
  </si>
  <si>
    <t xml:space="preserve">If policies exist there is a strategy to promote  implementation and self-monitoring by the company's suppliers </t>
  </si>
  <si>
    <t>Promoted policy implementation/monitoring by suppliers for water</t>
  </si>
  <si>
    <t>Promoted policy implementation/monitoringby suppliers for sanitation</t>
  </si>
  <si>
    <r>
      <t>Promoted policy implementation/monitoring</t>
    </r>
    <r>
      <rPr>
        <strike/>
        <sz val="10"/>
        <rFont val="Arial"/>
        <family val="2"/>
      </rPr>
      <t xml:space="preserve"> </t>
    </r>
    <r>
      <rPr>
        <sz val="10"/>
        <rFont val="Arial"/>
        <family val="2"/>
      </rPr>
      <t>by suppliers for hygiene</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</si>
  <si>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2 = Pledge Compliance, i.e., promoted policy implementation</t>
    </r>
    <r>
      <rPr>
        <strike/>
        <sz val="10"/>
        <color rgb="FF002060"/>
        <rFont val="Arial"/>
        <family val="2"/>
      </rPr>
      <t xml:space="preserve"> </t>
    </r>
    <r>
      <rPr>
        <sz val="10"/>
        <color rgb="FF002060"/>
        <rFont val="Arial"/>
        <family val="2"/>
      </rPr>
      <t xml:space="preserve">and monitoring by suppliers </t>
    </r>
    <r>
      <rPr>
        <u/>
        <sz val="10"/>
        <color rgb="FF002060"/>
        <rFont val="Arial"/>
        <family val="2"/>
      </rPr>
      <t>for all three of the applicable</t>
    </r>
    <r>
      <rPr>
        <sz val="10"/>
        <color rgb="FF002060"/>
        <rFont val="Arial"/>
        <family val="2"/>
      </rPr>
      <t xml:space="preserve"> dimensions  </t>
    </r>
  </si>
  <si>
    <r>
      <t>Total Category Score Possible  = 3    
n/a = Dimension not relevant or applicable (see Column K)
0 = Dimension not implemented 
1 = Dimension partially implemented but full Pledge Compliance not achieved yet (see Colu</t>
    </r>
    <r>
      <rPr>
        <sz val="10"/>
        <color rgb="FF002060"/>
        <rFont val="Arial"/>
        <family val="2"/>
      </rPr>
      <t>mn K</t>
    </r>
    <r>
      <rPr>
        <sz val="10"/>
        <rFont val="Arial"/>
        <family val="2"/>
      </rPr>
      <t xml:space="preserve">)                                   2 = </t>
    </r>
    <r>
      <rPr>
        <sz val="10"/>
        <color rgb="FF002060"/>
        <rFont val="Arial"/>
        <family val="2"/>
      </rPr>
      <t xml:space="preserve">Pledge Compliance, i.e., </t>
    </r>
    <r>
      <rPr>
        <u/>
        <sz val="10"/>
        <color rgb="FF002060"/>
        <rFont val="Arial"/>
        <family val="2"/>
      </rPr>
      <t>all  of the applicable</t>
    </r>
    <r>
      <rPr>
        <sz val="10"/>
        <color rgb="FF002060"/>
        <rFont val="Arial"/>
        <family val="2"/>
      </rPr>
      <t xml:space="preserve"> three dimensions are met</t>
    </r>
  </si>
  <si>
    <t xml:space="preserve">Self-Assessment Tool for Evaluating Access to Water, Sanitation and Hygiene (WASH) </t>
  </si>
  <si>
    <t xml:space="preserve">Water, Sanitation and Hygiene (WASH) at the Points of Reference </t>
  </si>
  <si>
    <r>
      <t>Total Category Score Possible = 5      n/a = Dimension not relevant or applicable (see column K)
0 = Dimension not implemented 
1 = Dimension partially implemented but full Pledge Compliance not achieved yet (see Colu</t>
    </r>
    <r>
      <rPr>
        <sz val="11"/>
        <color rgb="FF002060"/>
        <rFont val="Calibri"/>
        <family val="2"/>
        <scheme val="minor"/>
      </rPr>
      <t xml:space="preserve">mn </t>
    </r>
    <r>
      <rPr>
        <sz val="10"/>
        <color rgb="FF002060"/>
        <rFont val="Arial"/>
        <family val="2"/>
      </rPr>
      <t xml:space="preserve">K) </t>
    </r>
    <r>
      <rPr>
        <sz val="10"/>
        <rFont val="Arial"/>
        <family val="2"/>
      </rPr>
      <t xml:space="preserve">
</t>
    </r>
    <r>
      <rPr>
        <sz val="10"/>
        <color rgb="FF002060"/>
        <rFont val="Arial"/>
        <family val="2"/>
      </rPr>
      <t xml:space="preserve">2 = Pledge Compliance, i.e., </t>
    </r>
    <r>
      <rPr>
        <u/>
        <sz val="10"/>
        <color rgb="FF002060"/>
        <rFont val="Arial"/>
        <family val="2"/>
      </rPr>
      <t xml:space="preserve">all of the of the applicable five  </t>
    </r>
    <r>
      <rPr>
        <sz val="10"/>
        <color rgb="FF002060"/>
        <rFont val="Arial"/>
        <family val="2"/>
      </rPr>
      <t>dimensions are met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</si>
</sst>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sz val="10"/>
      <name val="Arial"/>
      <family val="2"/>
    </font>
    <font>
      <b/>
      <sz val="16"/>
      <name val="Arial"/>
      <family val="2"/>
    </font>
    <font>
      <b/>
      <sz val="10"/>
      <color rgb="FF000000"/>
      <name val="Arial"/>
      <family val="2"/>
    </font>
    <font>
      <b/>
      <sz val="10"/>
      <color theme="0"/>
      <name val="Arial"/>
      <family val="2"/>
    </font>
    <font>
      <b/>
      <sz val="11"/>
      <color rgb="FF000000"/>
      <name val="Arial"/>
      <family val="2"/>
    </font>
    <font>
      <sz val="10"/>
      <color rgb="FFFF0000"/>
      <name val="Arial"/>
      <family val="2"/>
    </font>
    <font>
      <sz val="10"/>
      <color rgb="FF000000"/>
      <name val="Arial"/>
      <family val="2"/>
    </font>
    <font>
      <sz val="11"/>
      <color rgb="FF000000"/>
      <name val="Arial"/>
      <family val="2"/>
    </font>
    <font>
      <b/>
      <sz val="10"/>
      <name val="Arial"/>
      <family val="2"/>
    </font>
    <font>
      <sz val="10"/>
      <color rgb="FF002060"/>
      <name val="Arial"/>
      <family val="2"/>
    </font>
    <font>
      <sz val="11"/>
      <color rgb="FF00B050"/>
      <name val="Calibri"/>
      <family val="2"/>
      <scheme val="minor"/>
    </font>
    <font>
      <sz val="10"/>
      <color rgb="FF00B050"/>
      <name val="Arial"/>
      <family val="2"/>
    </font>
    <font>
      <b/>
      <sz val="11"/>
      <name val="Arial"/>
      <family val="2"/>
    </font>
    <font>
      <sz val="11"/>
      <name val="Arial"/>
      <family val="2"/>
    </font>
    <font>
      <i/>
      <sz val="11"/>
      <color rgb="FF000000"/>
      <name val="Arial"/>
      <family val="2"/>
    </font>
    <font>
      <i/>
      <sz val="10"/>
      <name val="Arial"/>
      <family val="2"/>
    </font>
    <font>
      <sz val="11"/>
      <color rgb="FF000000"/>
      <name val="Calibri"/>
      <family val="2"/>
      <scheme val="minor"/>
    </font>
    <font>
      <sz val="10"/>
      <color rgb="FFC00000"/>
      <name val="Arial"/>
      <family val="2"/>
    </font>
    <font>
      <sz val="10"/>
      <color theme="1"/>
      <name val="Arial"/>
      <family val="2"/>
    </font>
    <font>
      <sz val="11"/>
      <color rgb="FFC00000"/>
      <name val="Calibri"/>
      <family val="2"/>
      <scheme val="minor"/>
    </font>
    <font>
      <u/>
      <sz val="10"/>
      <name val="Arial"/>
      <family val="2"/>
    </font>
    <font>
      <b/>
      <vertAlign val="superscript"/>
      <sz val="8"/>
      <color theme="0"/>
      <name val="Arial"/>
      <family val="2"/>
    </font>
    <font>
      <b/>
      <sz val="14"/>
      <name val="Arial"/>
      <family val="2"/>
    </font>
    <font>
      <u/>
      <sz val="11"/>
      <color theme="10"/>
      <name val="Calibri"/>
      <family val="2"/>
      <scheme val="minor"/>
    </font>
    <font>
      <u/>
      <sz val="10"/>
      <color theme="10"/>
      <name val="Arial"/>
      <family val="2"/>
    </font>
    <font>
      <u/>
      <sz val="10"/>
      <color indexed="12"/>
      <name val="Arial"/>
      <family val="2"/>
    </font>
    <font>
      <b/>
      <sz val="10"/>
      <color rgb="FF002060"/>
      <name val="Arial"/>
      <family val="2"/>
    </font>
    <font>
      <sz val="11"/>
      <color rgb="FF002060"/>
      <name val="Calibri"/>
      <family val="2"/>
      <scheme val="minor"/>
    </font>
    <font>
      <sz val="11"/>
      <name val="Calibri"/>
      <family val="2"/>
      <scheme val="minor"/>
    </font>
    <font>
      <u/>
      <sz val="10"/>
      <color rgb="FF002060"/>
      <name val="Arial"/>
      <family val="2"/>
    </font>
    <font>
      <i/>
      <sz val="11"/>
      <name val="Arial"/>
      <family val="2"/>
    </font>
    <font>
      <u/>
      <sz val="10"/>
      <color theme="1"/>
      <name val="Arial"/>
      <family val="2"/>
    </font>
    <font>
      <u/>
      <sz val="11"/>
      <color theme="1"/>
      <name val="Calibri"/>
      <family val="2"/>
      <scheme val="minor"/>
    </font>
    <font>
      <strike/>
      <sz val="10"/>
      <name val="Arial"/>
      <family val="2"/>
    </font>
    <font>
      <strike/>
      <u/>
      <sz val="10"/>
      <color rgb="FF002060"/>
      <name val="Arial"/>
      <family val="2"/>
    </font>
    <font>
      <strike/>
      <sz val="10"/>
      <color rgb="FF002060"/>
      <name val="Arial"/>
      <family val="2"/>
    </font>
    <font>
      <b/>
      <strike/>
      <sz val="10"/>
      <name val="Arial"/>
      <family val="2"/>
    </font>
    <font>
      <b/>
      <sz val="10"/>
      <color rgb="FFC00000"/>
      <name val="Arial"/>
      <family val="2"/>
    </font>
  </fonts>
  <fills count="17">
    <fill>
      <patternFill patternType="none"/>
    </fill>
    <fill>
      <patternFill patternType="gray125"/>
    </fill>
    <fill>
      <patternFill patternType="solid">
        <fgColor theme="0"/>
        <bgColor indexed="64"/>
      </patternFill>
    </fill>
    <fill>
      <patternFill patternType="solid">
        <fgColor rgb="FF002776"/>
        <bgColor indexed="64"/>
      </patternFill>
    </fill>
    <fill>
      <patternFill patternType="solid">
        <fgColor rgb="FF7F7F7F"/>
        <bgColor indexed="64"/>
      </patternFill>
    </fill>
    <fill>
      <patternFill patternType="solid">
        <fgColor theme="0" tint="-4.9989318521683403E-2"/>
        <bgColor indexed="64"/>
      </patternFill>
    </fill>
    <fill>
      <patternFill patternType="solid">
        <fgColor indexed="22"/>
        <bgColor indexed="64"/>
      </patternFill>
    </fill>
    <fill>
      <patternFill patternType="solid">
        <fgColor rgb="FF4066B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37609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BC2E6"/>
        <bgColor indexed="64"/>
      </patternFill>
    </fill>
    <fill>
      <patternFill patternType="solid">
        <fgColor rgb="FFDDEBF7"/>
        <bgColor indexed="64"/>
      </patternFill>
    </fill>
  </fills>
  <borders count="58">
    <border>
      <left/>
      <right/>
      <top/>
      <bottom/>
      <diagonal/>
    </border>
    <border>
      <left/>
      <right/>
      <top/>
      <bottom style="medium">
        <color rgb="FF4066B2"/>
      </bottom>
      <diagonal/>
    </border>
    <border>
      <left/>
      <right/>
      <top style="medium">
        <color rgb="FFFFFFFF"/>
      </top>
      <bottom/>
      <diagonal/>
    </border>
    <border>
      <left/>
      <right/>
      <top style="medium">
        <color rgb="FFFFFFFF"/>
      </top>
      <bottom style="medium">
        <color rgb="FFFFFFFF"/>
      </bottom>
      <diagonal/>
    </border>
    <border>
      <left/>
      <right style="medium">
        <color rgb="FFFFFFFF"/>
      </right>
      <top style="medium">
        <color rgb="FFFFFFFF"/>
      </top>
      <bottom/>
      <diagonal/>
    </border>
    <border>
      <left/>
      <right/>
      <top style="thick">
        <color rgb="FF4066B2"/>
      </top>
      <bottom/>
      <diagonal/>
    </border>
    <border>
      <left/>
      <right/>
      <top style="thin">
        <color rgb="FF4066B2"/>
      </top>
      <bottom style="thin">
        <color rgb="FF4066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rgb="FF4066B2"/>
      </top>
      <bottom/>
      <diagonal/>
    </border>
    <border>
      <left/>
      <right/>
      <top/>
      <bottom style="thin">
        <color rgb="FF4066B2"/>
      </bottom>
      <diagonal/>
    </border>
    <border>
      <left/>
      <right/>
      <top style="thick">
        <color rgb="FF4066B2"/>
      </top>
      <bottom style="thin">
        <color theme="4"/>
      </bottom>
      <diagonal/>
    </border>
    <border>
      <left/>
      <right/>
      <top style="thin">
        <color theme="4"/>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002776"/>
      </top>
      <bottom/>
      <diagonal/>
    </border>
    <border>
      <left style="thin">
        <color theme="0"/>
      </left>
      <right style="thin">
        <color theme="0"/>
      </right>
      <top style="thin">
        <color theme="0"/>
      </top>
      <bottom style="thin">
        <color theme="0"/>
      </bottom>
      <diagonal/>
    </border>
    <border>
      <left/>
      <right/>
      <top/>
      <bottom style="thick">
        <color rgb="FF4066B2"/>
      </bottom>
      <diagonal/>
    </border>
    <border>
      <left/>
      <right/>
      <top style="thick">
        <color rgb="FF4066B2"/>
      </top>
      <bottom style="thin">
        <color rgb="FF4066B2"/>
      </bottom>
      <diagonal/>
    </border>
    <border>
      <left/>
      <right/>
      <top style="medium">
        <color rgb="FFFFFFFF"/>
      </top>
      <bottom style="thin">
        <color rgb="FF4066B2"/>
      </bottom>
      <diagonal/>
    </border>
    <border>
      <left style="thin">
        <color theme="0" tint="-0.499984740745262"/>
      </left>
      <right/>
      <top style="thin">
        <color theme="4"/>
      </top>
      <bottom/>
      <diagonal/>
    </border>
    <border>
      <left style="thin">
        <color theme="0" tint="-0.499984740745262"/>
      </left>
      <right/>
      <top/>
      <bottom/>
      <diagonal/>
    </border>
    <border>
      <left style="thin">
        <color theme="0" tint="-0.499984740745262"/>
      </left>
      <right/>
      <top/>
      <bottom style="thin">
        <color theme="4"/>
      </bottom>
      <diagonal/>
    </border>
    <border>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style="thin">
        <color theme="0" tint="-0.499984740745262"/>
      </top>
      <bottom style="thin">
        <color rgb="FF4066B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style="thin">
        <color rgb="FF4066B2"/>
      </bottom>
      <diagonal/>
    </border>
    <border>
      <left/>
      <right/>
      <top style="thin">
        <color rgb="FF4066B2"/>
      </top>
      <bottom style="thin">
        <color theme="0"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style="thin">
        <color rgb="FF4066B2"/>
      </top>
      <bottom/>
      <diagonal/>
    </border>
    <border>
      <left style="thin">
        <color theme="0" tint="-0.499984740745262"/>
      </left>
      <right/>
      <top/>
      <bottom style="thin">
        <color rgb="FF4066B2"/>
      </bottom>
      <diagonal/>
    </border>
    <border>
      <left/>
      <right/>
      <top style="thin">
        <color indexed="64"/>
      </top>
      <bottom/>
      <diagonal/>
    </border>
    <border>
      <left/>
      <right style="thin">
        <color theme="0" tint="-0.499984740745262"/>
      </right>
      <top style="thin">
        <color rgb="FF4066B2"/>
      </top>
      <bottom style="thin">
        <color theme="0" tint="-0.499984740745262"/>
      </bottom>
      <diagonal/>
    </border>
    <border>
      <left/>
      <right/>
      <top/>
      <bottom style="thin">
        <color indexed="64"/>
      </bottom>
      <diagonal/>
    </border>
    <border>
      <left/>
      <right style="thin">
        <color theme="0" tint="-0.499984740745262"/>
      </right>
      <top style="thin">
        <color indexed="64"/>
      </top>
      <bottom style="thin">
        <color rgb="FF4066B2"/>
      </bottom>
      <diagonal/>
    </border>
    <border>
      <left/>
      <right style="thin">
        <color theme="0" tint="-0.499984740745262"/>
      </right>
      <top style="thin">
        <color indexed="64"/>
      </top>
      <bottom style="thick">
        <color rgb="FF4066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style="thin">
        <color rgb="FF7F7F7F"/>
      </top>
      <bottom/>
      <diagonal/>
    </border>
    <border>
      <left style="thin">
        <color rgb="FF7F7F7F"/>
      </left>
      <right/>
      <top/>
      <bottom style="thin">
        <color theme="0" tint="-0.499984740745262"/>
      </bottom>
      <diagonal/>
    </border>
    <border>
      <left/>
      <right/>
      <top/>
      <bottom style="thin">
        <color theme="0" tint="-0.499984740745262"/>
      </bottom>
      <diagonal/>
    </border>
    <border>
      <left style="thin">
        <color theme="0" tint="-0.499984740745262"/>
      </left>
      <right style="thin">
        <color rgb="FF7F7F7F"/>
      </right>
      <top style="thin">
        <color theme="0" tint="-0.499984740745262"/>
      </top>
      <bottom style="thin">
        <color theme="0" tint="-0.499984740745262"/>
      </bottom>
      <diagonal/>
    </border>
    <border>
      <left style="thin">
        <color theme="0" tint="-0.499984740745262"/>
      </left>
      <right style="thin">
        <color rgb="FF7F7F7F"/>
      </right>
      <top style="thin">
        <color theme="0" tint="-0.499984740745262"/>
      </top>
      <bottom/>
      <diagonal/>
    </border>
    <border>
      <left style="thin">
        <color rgb="FF7F7F7F"/>
      </left>
      <right/>
      <top style="thin">
        <color theme="0" tint="-0.499984740745262"/>
      </top>
      <bottom style="thin">
        <color theme="0" tint="-0.499984740745262"/>
      </bottom>
      <diagonal/>
    </border>
    <border>
      <left style="thin">
        <color rgb="FF7F7F7F"/>
      </left>
      <right/>
      <top style="thin">
        <color theme="0" tint="-0.499984740745262"/>
      </top>
      <bottom/>
      <diagonal/>
    </border>
    <border>
      <left/>
      <right/>
      <top style="thin">
        <color theme="4"/>
      </top>
      <bottom style="thin">
        <color theme="0" tint="-0.499984740745262"/>
      </bottom>
      <diagonal/>
    </border>
    <border>
      <left/>
      <right/>
      <top style="thin">
        <color rgb="FF002060"/>
      </top>
      <bottom style="thin">
        <color theme="0" tint="-0.499984740745262"/>
      </bottom>
      <diagonal/>
    </border>
    <border>
      <left/>
      <right/>
      <top style="thin">
        <color theme="0" tint="-0.499984740745262"/>
      </top>
      <bottom style="thin">
        <color indexed="64"/>
      </bottom>
      <diagonal/>
    </border>
  </borders>
  <cellStyleXfs count="8">
    <xf numFmtId="0" fontId="0" fillId="0" borderId="0"/>
    <xf numFmtId="0" fontId="2" fillId="0" borderId="0"/>
    <xf numFmtId="0" fontId="1" fillId="0" borderId="0"/>
    <xf numFmtId="0" fontId="2" fillId="0" borderId="0"/>
    <xf numFmtId="9" fontId="1" fillId="0" borderId="0" applyFont="0" applyFill="0" applyBorder="0" applyAlignment="0" applyProtection="0"/>
    <xf numFmtId="0" fontId="25" fillId="0" borderId="0" applyNumberFormat="0" applyFill="0" applyBorder="0" applyAlignment="0" applyProtection="0"/>
    <xf numFmtId="0" fontId="2" fillId="0" borderId="0"/>
    <xf numFmtId="0" fontId="27" fillId="0" borderId="0" applyNumberFormat="0" applyFill="0" applyBorder="0" applyAlignment="0" applyProtection="0">
      <alignment vertical="top"/>
      <protection locked="0"/>
    </xf>
  </cellStyleXfs>
  <cellXfs count="326">
    <xf numFmtId="0" fontId="0" fillId="0" borderId="0" xfId="0"/>
    <xf numFmtId="0" fontId="2" fillId="0" borderId="0" xfId="1" applyProtection="1">
      <protection locked="0"/>
    </xf>
    <xf numFmtId="0" fontId="3" fillId="0" borderId="1" xfId="1" applyFont="1" applyBorder="1" applyProtection="1">
      <protection locked="0"/>
    </xf>
    <xf numFmtId="0" fontId="2" fillId="0" borderId="1" xfId="1" applyBorder="1" applyProtection="1">
      <protection locked="0"/>
    </xf>
    <xf numFmtId="0" fontId="0" fillId="0" borderId="0" xfId="0" applyProtection="1">
      <protection locked="0"/>
    </xf>
    <xf numFmtId="0" fontId="3" fillId="0" borderId="0" xfId="1" applyFont="1" applyProtection="1">
      <protection locked="0"/>
    </xf>
    <xf numFmtId="0" fontId="1" fillId="2" borderId="0" xfId="2" applyFill="1" applyProtection="1">
      <protection locked="0"/>
    </xf>
    <xf numFmtId="0" fontId="4" fillId="0" borderId="2" xfId="2" applyFont="1" applyBorder="1" applyAlignment="1" applyProtection="1">
      <alignment horizontal="center" vertical="center" wrapText="1"/>
      <protection locked="0"/>
    </xf>
    <xf numFmtId="0" fontId="5" fillId="3" borderId="3" xfId="2" applyFont="1" applyFill="1" applyBorder="1" applyAlignment="1" applyProtection="1">
      <alignment horizontal="left" vertical="center" readingOrder="1"/>
      <protection locked="0"/>
    </xf>
    <xf numFmtId="0" fontId="5" fillId="3" borderId="3" xfId="2" applyFont="1" applyFill="1" applyBorder="1" applyAlignment="1" applyProtection="1">
      <alignment horizontal="center" vertical="center" readingOrder="1"/>
      <protection locked="0"/>
    </xf>
    <xf numFmtId="0" fontId="4" fillId="0" borderId="0" xfId="2" applyFont="1" applyAlignment="1" applyProtection="1">
      <alignment horizontal="center" vertical="center" wrapText="1"/>
      <protection locked="0"/>
    </xf>
    <xf numFmtId="0" fontId="5" fillId="4" borderId="4" xfId="2" applyFont="1" applyFill="1" applyBorder="1" applyAlignment="1" applyProtection="1">
      <alignment horizontal="center" vertical="center" wrapText="1" readingOrder="1"/>
      <protection locked="0"/>
    </xf>
    <xf numFmtId="0" fontId="6" fillId="5" borderId="5" xfId="2" applyFont="1" applyFill="1" applyBorder="1" applyAlignment="1" applyProtection="1">
      <alignment horizontal="center" vertical="center" wrapText="1" readingOrder="1"/>
      <protection locked="0"/>
    </xf>
    <xf numFmtId="0" fontId="2" fillId="5" borderId="5" xfId="1" applyFill="1" applyBorder="1" applyProtection="1">
      <protection locked="0"/>
    </xf>
    <xf numFmtId="0" fontId="6" fillId="5" borderId="5" xfId="2" applyFont="1" applyFill="1" applyBorder="1" applyAlignment="1" applyProtection="1">
      <alignment horizontal="left" vertical="center" wrapText="1" readingOrder="1"/>
      <protection locked="0"/>
    </xf>
    <xf numFmtId="0" fontId="7" fillId="5" borderId="5" xfId="2" applyFont="1" applyFill="1" applyBorder="1" applyAlignment="1" applyProtection="1">
      <alignment vertical="center" wrapText="1" readingOrder="1"/>
      <protection locked="0"/>
    </xf>
    <xf numFmtId="164" fontId="8" fillId="5" borderId="5" xfId="2" applyNumberFormat="1" applyFont="1" applyFill="1" applyBorder="1" applyAlignment="1">
      <alignment horizontal="center" vertical="center" wrapText="1" readingOrder="1"/>
    </xf>
    <xf numFmtId="0" fontId="8" fillId="5" borderId="5" xfId="2" applyFont="1" applyFill="1" applyBorder="1" applyAlignment="1" applyProtection="1">
      <alignment horizontal="right" vertical="center" wrapText="1" readingOrder="1"/>
      <protection locked="0"/>
    </xf>
    <xf numFmtId="0" fontId="7" fillId="5" borderId="5" xfId="2" applyFont="1" applyFill="1" applyBorder="1" applyAlignment="1" applyProtection="1">
      <alignment horizontal="left" vertical="center" wrapText="1" readingOrder="1"/>
      <protection locked="0"/>
    </xf>
    <xf numFmtId="0" fontId="8" fillId="5" borderId="5" xfId="2" applyFont="1" applyFill="1" applyBorder="1" applyAlignment="1" applyProtection="1">
      <alignment horizontal="left" vertical="center" wrapText="1" readingOrder="1"/>
      <protection locked="0"/>
    </xf>
    <xf numFmtId="0" fontId="9" fillId="0" borderId="0" xfId="2" applyFont="1" applyAlignment="1" applyProtection="1">
      <alignment horizontal="center" vertical="center" wrapText="1" readingOrder="1"/>
      <protection locked="0"/>
    </xf>
    <xf numFmtId="0" fontId="10" fillId="0" borderId="6" xfId="2" applyFont="1" applyBorder="1" applyAlignment="1" applyProtection="1">
      <alignment horizontal="left" vertical="center" wrapText="1" indent="3" readingOrder="1"/>
      <protection locked="0"/>
    </xf>
    <xf numFmtId="0" fontId="2" fillId="0" borderId="6" xfId="2" applyFont="1" applyBorder="1" applyAlignment="1" applyProtection="1">
      <alignment vertical="top" wrapText="1" readingOrder="1"/>
      <protection locked="0"/>
    </xf>
    <xf numFmtId="164" fontId="8" fillId="0" borderId="6" xfId="2" applyNumberFormat="1" applyFont="1" applyBorder="1" applyAlignment="1">
      <alignment horizontal="center" vertical="center" wrapText="1" readingOrder="1"/>
    </xf>
    <xf numFmtId="0" fontId="8" fillId="0" borderId="6" xfId="2" applyFont="1" applyBorder="1" applyAlignment="1" applyProtection="1">
      <alignment horizontal="right" vertical="center" wrapText="1" readingOrder="1"/>
      <protection locked="0"/>
    </xf>
    <xf numFmtId="0" fontId="8" fillId="0" borderId="6" xfId="2" applyFont="1" applyBorder="1" applyAlignment="1" applyProtection="1">
      <alignment horizontal="left" vertical="center" wrapText="1" readingOrder="1"/>
      <protection locked="0"/>
    </xf>
    <xf numFmtId="0" fontId="12" fillId="2" borderId="0" xfId="2" applyFont="1" applyFill="1" applyProtection="1">
      <protection locked="0"/>
    </xf>
    <xf numFmtId="0" fontId="2" fillId="0" borderId="6" xfId="2" applyFont="1" applyBorder="1" applyAlignment="1" applyProtection="1">
      <alignment horizontal="left" vertical="center" wrapText="1" readingOrder="1"/>
      <protection locked="0"/>
    </xf>
    <xf numFmtId="0" fontId="13" fillId="0" borderId="0" xfId="0" applyFont="1" applyProtection="1">
      <protection locked="0"/>
    </xf>
    <xf numFmtId="0" fontId="8" fillId="0" borderId="6" xfId="2" applyFont="1" applyBorder="1" applyAlignment="1" applyProtection="1">
      <alignment horizontal="center" vertical="center" wrapText="1" readingOrder="1"/>
      <protection locked="0"/>
    </xf>
    <xf numFmtId="0" fontId="14" fillId="5" borderId="5" xfId="2" applyFont="1" applyFill="1" applyBorder="1" applyAlignment="1" applyProtection="1">
      <alignment horizontal="left" vertical="center" wrapText="1" readingOrder="1"/>
      <protection locked="0"/>
    </xf>
    <xf numFmtId="0" fontId="15" fillId="0" borderId="0" xfId="1" applyFont="1" applyProtection="1">
      <protection locked="0"/>
    </xf>
    <xf numFmtId="0" fontId="10" fillId="2" borderId="6" xfId="2" applyFont="1" applyFill="1" applyBorder="1" applyAlignment="1" applyProtection="1">
      <alignment horizontal="left" vertical="center" wrapText="1" indent="3" readingOrder="1"/>
      <protection locked="0"/>
    </xf>
    <xf numFmtId="0" fontId="2" fillId="0" borderId="0" xfId="0" applyFont="1" applyProtection="1">
      <protection locked="0"/>
    </xf>
    <xf numFmtId="164" fontId="2" fillId="0" borderId="6" xfId="2" applyNumberFormat="1" applyFont="1" applyBorder="1" applyAlignment="1">
      <alignment horizontal="center" vertical="center" wrapText="1" readingOrder="1"/>
    </xf>
    <xf numFmtId="0" fontId="16" fillId="5" borderId="0" xfId="2" applyFont="1" applyFill="1" applyAlignment="1" applyProtection="1">
      <alignment horizontal="center" vertical="center" wrapText="1" readingOrder="1"/>
      <protection locked="0"/>
    </xf>
    <xf numFmtId="0" fontId="2" fillId="5" borderId="0" xfId="1" applyFill="1" applyProtection="1">
      <protection locked="0"/>
    </xf>
    <xf numFmtId="0" fontId="14" fillId="5" borderId="0" xfId="2" applyFont="1" applyFill="1" applyAlignment="1" applyProtection="1">
      <alignment horizontal="left" vertical="center" wrapText="1" readingOrder="1"/>
      <protection locked="0"/>
    </xf>
    <xf numFmtId="164" fontId="4" fillId="5" borderId="0" xfId="2" applyNumberFormat="1" applyFont="1" applyFill="1" applyAlignment="1">
      <alignment horizontal="center" vertical="center" wrapText="1" readingOrder="1"/>
    </xf>
    <xf numFmtId="164" fontId="8" fillId="5" borderId="0" xfId="2" applyNumberFormat="1" applyFont="1" applyFill="1" applyAlignment="1">
      <alignment horizontal="center" vertical="center" wrapText="1" readingOrder="1"/>
    </xf>
    <xf numFmtId="0" fontId="8" fillId="5" borderId="0" xfId="2" applyFont="1" applyFill="1" applyAlignment="1" applyProtection="1">
      <alignment horizontal="right" vertical="center" wrapText="1" readingOrder="1"/>
      <protection locked="0"/>
    </xf>
    <xf numFmtId="0" fontId="8" fillId="5" borderId="0" xfId="2" applyFont="1" applyFill="1" applyAlignment="1" applyProtection="1">
      <alignment horizontal="left" vertical="center" wrapText="1" readingOrder="1"/>
      <protection locked="0"/>
    </xf>
    <xf numFmtId="0" fontId="10" fillId="6" borderId="0" xfId="3" applyFont="1" applyFill="1" applyAlignment="1" applyProtection="1">
      <alignment vertical="center"/>
      <protection locked="0"/>
    </xf>
    <xf numFmtId="0" fontId="2" fillId="6" borderId="0" xfId="3" applyFill="1" applyAlignment="1" applyProtection="1">
      <alignment vertical="center"/>
      <protection locked="0"/>
    </xf>
    <xf numFmtId="0" fontId="2" fillId="0" borderId="0" xfId="3" applyAlignment="1" applyProtection="1">
      <alignment vertical="center"/>
      <protection locked="0"/>
    </xf>
    <xf numFmtId="0" fontId="5" fillId="7" borderId="2" xfId="2" applyFont="1" applyFill="1" applyBorder="1" applyAlignment="1" applyProtection="1">
      <alignment horizontal="center" vertical="center" readingOrder="1"/>
      <protection locked="0"/>
    </xf>
    <xf numFmtId="0" fontId="5" fillId="7" borderId="2" xfId="2" applyFont="1" applyFill="1" applyBorder="1" applyAlignment="1" applyProtection="1">
      <alignment horizontal="left" vertical="center" readingOrder="1"/>
      <protection locked="0"/>
    </xf>
    <xf numFmtId="0" fontId="2" fillId="0" borderId="9" xfId="1" applyBorder="1" applyAlignment="1" applyProtection="1">
      <alignment horizontal="center"/>
      <protection locked="0"/>
    </xf>
    <xf numFmtId="0" fontId="2" fillId="0" borderId="9" xfId="1" quotePrefix="1" applyBorder="1" applyAlignment="1" applyProtection="1">
      <alignment horizontal="center"/>
      <protection locked="0"/>
    </xf>
    <xf numFmtId="0" fontId="10" fillId="0" borderId="0" xfId="2" applyFont="1" applyBorder="1" applyAlignment="1" applyProtection="1">
      <alignment horizontal="left" vertical="center" wrapText="1" indent="3" readingOrder="1"/>
      <protection locked="0"/>
    </xf>
    <xf numFmtId="164" fontId="8" fillId="0" borderId="0" xfId="2" applyNumberFormat="1" applyFont="1" applyBorder="1" applyAlignment="1">
      <alignment horizontal="center" vertical="center" wrapText="1" readingOrder="1"/>
    </xf>
    <xf numFmtId="0" fontId="8" fillId="0" borderId="0" xfId="2" applyFont="1" applyBorder="1" applyAlignment="1" applyProtection="1">
      <alignment horizontal="left" vertical="center" wrapText="1" readingOrder="1"/>
      <protection locked="0"/>
    </xf>
    <xf numFmtId="0" fontId="5" fillId="8" borderId="4" xfId="2" applyFont="1" applyFill="1" applyBorder="1" applyAlignment="1" applyProtection="1">
      <alignment horizontal="center" vertical="center" wrapText="1" readingOrder="1"/>
      <protection locked="0"/>
    </xf>
    <xf numFmtId="0" fontId="2" fillId="9" borderId="6" xfId="2" applyFont="1" applyFill="1" applyBorder="1" applyAlignment="1" applyProtection="1">
      <alignment vertical="top" wrapText="1" readingOrder="1"/>
      <protection locked="0"/>
    </xf>
    <xf numFmtId="0" fontId="4" fillId="10" borderId="0" xfId="2" applyFont="1" applyFill="1" applyAlignment="1" applyProtection="1">
      <alignment horizontal="center" vertical="center" wrapText="1" readingOrder="1"/>
      <protection locked="0"/>
    </xf>
    <xf numFmtId="0" fontId="10" fillId="10" borderId="0" xfId="2" applyFont="1" applyFill="1" applyAlignment="1" applyProtection="1">
      <alignment horizontal="center" vertical="center" wrapText="1" readingOrder="1"/>
      <protection locked="0"/>
    </xf>
    <xf numFmtId="0" fontId="4" fillId="10" borderId="0" xfId="2" applyFont="1" applyFill="1" applyAlignment="1" applyProtection="1">
      <alignment horizontal="center" vertical="center" wrapText="1" readingOrder="1"/>
      <protection locked="0"/>
    </xf>
    <xf numFmtId="0" fontId="14" fillId="5" borderId="12" xfId="2" applyFont="1" applyFill="1" applyBorder="1" applyAlignment="1" applyProtection="1">
      <alignment vertical="center" wrapText="1" readingOrder="1"/>
      <protection locked="0"/>
    </xf>
    <xf numFmtId="0" fontId="7" fillId="5" borderId="12" xfId="2" applyFont="1" applyFill="1" applyBorder="1" applyAlignment="1" applyProtection="1">
      <alignment vertical="center" wrapText="1" readingOrder="1"/>
      <protection locked="0"/>
    </xf>
    <xf numFmtId="0" fontId="1" fillId="0" borderId="0" xfId="2" applyFill="1" applyProtection="1">
      <protection locked="0"/>
    </xf>
    <xf numFmtId="0" fontId="0" fillId="0" borderId="0" xfId="0" applyFill="1" applyProtection="1">
      <protection locked="0"/>
    </xf>
    <xf numFmtId="0" fontId="2" fillId="0" borderId="11" xfId="2" applyFont="1" applyFill="1" applyBorder="1" applyAlignment="1" applyProtection="1">
      <alignment vertical="top" wrapText="1" readingOrder="1"/>
      <protection locked="0"/>
    </xf>
    <xf numFmtId="0" fontId="2" fillId="0" borderId="11" xfId="2" applyFont="1" applyBorder="1" applyAlignment="1" applyProtection="1">
      <alignment vertical="top" wrapText="1" readingOrder="1"/>
      <protection locked="0"/>
    </xf>
    <xf numFmtId="0" fontId="14" fillId="5" borderId="12" xfId="2" applyFont="1" applyFill="1" applyBorder="1" applyAlignment="1" applyProtection="1">
      <alignment horizontal="left" vertical="center" wrapText="1" readingOrder="1"/>
      <protection locked="0"/>
    </xf>
    <xf numFmtId="0" fontId="8" fillId="5" borderId="12" xfId="2" applyFont="1" applyFill="1" applyBorder="1" applyAlignment="1" applyProtection="1">
      <alignment horizontal="right" vertical="center" wrapText="1" readingOrder="1"/>
      <protection locked="0"/>
    </xf>
    <xf numFmtId="0" fontId="8" fillId="5" borderId="12" xfId="2" applyFont="1" applyFill="1" applyBorder="1" applyAlignment="1" applyProtection="1">
      <alignment horizontal="left" vertical="center" wrapText="1" readingOrder="1"/>
      <protection locked="0"/>
    </xf>
    <xf numFmtId="0" fontId="4" fillId="10" borderId="0" xfId="2" applyFont="1" applyFill="1" applyAlignment="1" applyProtection="1">
      <alignment horizontal="center" vertical="center" wrapText="1" readingOrder="1"/>
      <protection locked="0"/>
    </xf>
    <xf numFmtId="0" fontId="2" fillId="9" borderId="10" xfId="2" applyFont="1" applyFill="1" applyBorder="1" applyAlignment="1" applyProtection="1">
      <alignment vertical="top" wrapText="1" readingOrder="1"/>
      <protection locked="0"/>
    </xf>
    <xf numFmtId="0" fontId="8" fillId="0" borderId="0" xfId="2" applyFont="1" applyFill="1" applyBorder="1" applyAlignment="1" applyProtection="1">
      <alignment horizontal="center" vertical="center" wrapText="1" readingOrder="1"/>
      <protection locked="0"/>
    </xf>
    <xf numFmtId="0" fontId="5" fillId="3" borderId="14" xfId="2" applyFont="1" applyFill="1" applyBorder="1" applyAlignment="1" applyProtection="1">
      <alignment horizontal="center" vertical="center" readingOrder="1"/>
      <protection locked="0"/>
    </xf>
    <xf numFmtId="0" fontId="5" fillId="4" borderId="14"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left" vertical="center" wrapText="1" readingOrder="1"/>
      <protection locked="0"/>
    </xf>
    <xf numFmtId="164" fontId="2" fillId="0" borderId="11" xfId="1" applyNumberFormat="1" applyBorder="1" applyAlignment="1">
      <alignment horizontal="center" vertical="center"/>
    </xf>
    <xf numFmtId="9" fontId="2" fillId="0" borderId="11" xfId="4" applyFont="1" applyBorder="1" applyAlignment="1" applyProtection="1">
      <alignment horizontal="center" vertical="center"/>
    </xf>
    <xf numFmtId="0" fontId="2" fillId="0" borderId="11" xfId="1" applyBorder="1" applyAlignment="1" applyProtection="1">
      <alignment vertical="center"/>
      <protection locked="0"/>
    </xf>
    <xf numFmtId="164" fontId="2" fillId="0" borderId="16" xfId="1" applyNumberFormat="1" applyBorder="1" applyAlignment="1">
      <alignment horizontal="center" vertical="center"/>
    </xf>
    <xf numFmtId="9" fontId="2" fillId="0" borderId="16" xfId="4" applyFont="1" applyBorder="1" applyAlignment="1" applyProtection="1">
      <alignment horizontal="center" vertical="center"/>
    </xf>
    <xf numFmtId="0" fontId="2" fillId="0" borderId="16" xfId="1" applyBorder="1" applyAlignment="1" applyProtection="1">
      <alignment vertical="center"/>
      <protection locked="0"/>
    </xf>
    <xf numFmtId="0" fontId="24" fillId="5" borderId="5" xfId="1" applyFont="1" applyFill="1" applyBorder="1" applyAlignment="1" applyProtection="1">
      <alignment wrapText="1"/>
      <protection locked="0"/>
    </xf>
    <xf numFmtId="0" fontId="17" fillId="5" borderId="0" xfId="1" applyFont="1" applyFill="1" applyProtection="1">
      <protection locked="0"/>
    </xf>
    <xf numFmtId="0" fontId="10" fillId="0" borderId="0" xfId="1" applyFont="1" applyAlignment="1" applyProtection="1">
      <alignment horizontal="center" vertical="center"/>
      <protection locked="0"/>
    </xf>
    <xf numFmtId="0" fontId="17" fillId="0" borderId="0" xfId="1" applyFont="1" applyAlignment="1" applyProtection="1">
      <alignment horizontal="left" vertical="center"/>
      <protection locked="0"/>
    </xf>
    <xf numFmtId="164" fontId="2" fillId="0" borderId="0" xfId="1" applyNumberFormat="1" applyAlignment="1">
      <alignment horizontal="center" vertical="center"/>
    </xf>
    <xf numFmtId="9" fontId="2" fillId="0" borderId="0" xfId="4" applyFont="1" applyFill="1" applyBorder="1" applyAlignment="1" applyProtection="1">
      <alignment horizontal="center" vertical="center"/>
    </xf>
    <xf numFmtId="0" fontId="2" fillId="0" borderId="0" xfId="1" applyAlignment="1" applyProtection="1">
      <alignment vertical="center"/>
      <protection locked="0"/>
    </xf>
    <xf numFmtId="0" fontId="20" fillId="0" borderId="8" xfId="3" applyFont="1" applyBorder="1" applyAlignment="1" applyProtection="1">
      <alignment vertical="center"/>
      <protection locked="0"/>
    </xf>
    <xf numFmtId="0" fontId="20" fillId="0" borderId="8" xfId="3" applyFont="1" applyBorder="1" applyAlignment="1" applyProtection="1">
      <alignment vertical="center" wrapText="1"/>
      <protection locked="0"/>
    </xf>
    <xf numFmtId="0" fontId="20" fillId="0" borderId="8" xfId="0" applyFont="1" applyBorder="1" applyProtection="1">
      <protection locked="0"/>
    </xf>
    <xf numFmtId="0" fontId="20" fillId="0" borderId="0" xfId="0" applyFont="1" applyProtection="1">
      <protection locked="0"/>
    </xf>
    <xf numFmtId="0" fontId="0" fillId="11" borderId="0" xfId="0" applyFill="1"/>
    <xf numFmtId="0" fontId="21" fillId="11" borderId="0" xfId="0" applyFont="1" applyFill="1"/>
    <xf numFmtId="0" fontId="2" fillId="0" borderId="0" xfId="1"/>
    <xf numFmtId="0" fontId="2" fillId="0" borderId="0" xfId="6"/>
    <xf numFmtId="0" fontId="5" fillId="12" borderId="17" xfId="1" applyFont="1" applyFill="1" applyBorder="1" applyAlignment="1">
      <alignment horizontal="left" vertical="center" indent="1"/>
    </xf>
    <xf numFmtId="0" fontId="2" fillId="0" borderId="0" xfId="1" applyAlignment="1">
      <alignment vertical="center"/>
    </xf>
    <xf numFmtId="0" fontId="26" fillId="0" borderId="0" xfId="5" applyFont="1"/>
    <xf numFmtId="0" fontId="2" fillId="0" borderId="11" xfId="1" applyBorder="1" applyAlignment="1">
      <alignment vertical="center"/>
    </xf>
    <xf numFmtId="0" fontId="20" fillId="0" borderId="11" xfId="7" applyFont="1" applyFill="1" applyBorder="1" applyAlignment="1" applyProtection="1">
      <alignment vertical="center"/>
    </xf>
    <xf numFmtId="0" fontId="25" fillId="0" borderId="0" xfId="5"/>
    <xf numFmtId="0" fontId="2" fillId="0" borderId="1" xfId="1" applyFont="1" applyBorder="1" applyProtection="1">
      <protection locked="0"/>
    </xf>
    <xf numFmtId="0" fontId="2" fillId="0" borderId="0" xfId="1" applyFont="1" applyProtection="1">
      <protection locked="0"/>
    </xf>
    <xf numFmtId="0" fontId="10" fillId="5" borderId="5" xfId="2" applyFont="1" applyFill="1" applyBorder="1" applyAlignment="1" applyProtection="1">
      <alignment horizontal="left" vertical="center" wrapText="1" readingOrder="1"/>
      <protection locked="0"/>
    </xf>
    <xf numFmtId="0" fontId="10" fillId="5" borderId="0" xfId="2" applyFont="1" applyFill="1" applyAlignment="1" applyProtection="1">
      <alignment horizontal="left" vertical="center" wrapText="1" readingOrder="1"/>
      <protection locked="0"/>
    </xf>
    <xf numFmtId="0" fontId="2" fillId="6" borderId="0" xfId="3" applyFont="1" applyFill="1" applyAlignment="1" applyProtection="1">
      <alignment vertical="center"/>
      <protection locked="0"/>
    </xf>
    <xf numFmtId="0" fontId="2" fillId="0" borderId="0" xfId="3" applyFont="1" applyAlignment="1" applyProtection="1">
      <alignment vertical="center"/>
      <protection locked="0"/>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19" fillId="0" borderId="0" xfId="1" applyFont="1" applyProtection="1">
      <protection locked="0"/>
    </xf>
    <xf numFmtId="0" fontId="20" fillId="5" borderId="12" xfId="2" applyFont="1" applyFill="1" applyBorder="1" applyAlignment="1" applyProtection="1">
      <alignment horizontal="center" vertical="center" wrapText="1" readingOrder="1"/>
      <protection locked="0"/>
    </xf>
    <xf numFmtId="0" fontId="2" fillId="5" borderId="12" xfId="2" applyFont="1" applyFill="1" applyBorder="1" applyAlignment="1" applyProtection="1">
      <alignment vertical="center" wrapText="1" readingOrder="1"/>
      <protection locked="0"/>
    </xf>
    <xf numFmtId="0" fontId="5" fillId="8" borderId="4" xfId="2" applyFont="1" applyFill="1" applyBorder="1" applyAlignment="1" applyProtection="1">
      <alignment horizontal="left" vertical="center" wrapText="1" readingOrder="1"/>
      <protection locked="0"/>
    </xf>
    <xf numFmtId="0" fontId="20" fillId="5" borderId="19" xfId="2" applyFont="1" applyFill="1" applyBorder="1" applyAlignment="1" applyProtection="1">
      <alignment horizontal="center" vertical="center" wrapText="1" readingOrder="1"/>
      <protection locked="0"/>
    </xf>
    <xf numFmtId="0" fontId="8" fillId="0" borderId="11" xfId="0" applyFont="1" applyBorder="1" applyAlignment="1">
      <alignment horizontal="left" vertical="top" wrapText="1"/>
    </xf>
    <xf numFmtId="0" fontId="2" fillId="5" borderId="19" xfId="2" applyFont="1" applyFill="1" applyBorder="1" applyAlignment="1" applyProtection="1">
      <alignment horizontal="center" vertical="center" wrapText="1" readingOrder="1"/>
      <protection locked="0"/>
    </xf>
    <xf numFmtId="0" fontId="2" fillId="0" borderId="20" xfId="5" quotePrefix="1" applyFont="1" applyFill="1" applyBorder="1" applyAlignment="1">
      <alignment horizontal="center" vertical="center"/>
    </xf>
    <xf numFmtId="0" fontId="10" fillId="0" borderId="0" xfId="1" applyFont="1" applyBorder="1" applyAlignment="1" applyProtection="1">
      <alignment vertical="center"/>
      <protection locked="0"/>
    </xf>
    <xf numFmtId="164" fontId="2" fillId="0" borderId="0" xfId="1" applyNumberFormat="1" applyBorder="1" applyAlignment="1">
      <alignment horizontal="center" vertical="center"/>
    </xf>
    <xf numFmtId="9" fontId="2" fillId="0" borderId="0" xfId="4" applyFont="1" applyBorder="1" applyAlignment="1" applyProtection="1">
      <alignment horizontal="center" vertical="center"/>
    </xf>
    <xf numFmtId="0" fontId="2" fillId="0" borderId="0" xfId="1" applyBorder="1" applyAlignment="1" applyProtection="1">
      <alignment vertical="center"/>
      <protection locked="0"/>
    </xf>
    <xf numFmtId="0" fontId="20" fillId="5" borderId="5" xfId="2" applyFont="1" applyFill="1" applyBorder="1" applyAlignment="1" applyProtection="1">
      <alignment horizontal="center" vertical="center" wrapText="1" readingOrder="1"/>
      <protection locked="0"/>
    </xf>
    <xf numFmtId="0" fontId="2" fillId="9" borderId="31" xfId="2" applyFont="1" applyFill="1" applyBorder="1" applyAlignment="1" applyProtection="1">
      <alignment vertical="top" wrapText="1" readingOrder="1"/>
      <protection locked="0"/>
    </xf>
    <xf numFmtId="164" fontId="8" fillId="13" borderId="6" xfId="2" applyNumberFormat="1" applyFont="1" applyFill="1" applyBorder="1" applyAlignment="1" applyProtection="1">
      <alignment horizontal="center" vertical="center" wrapText="1" readingOrder="1"/>
      <protection locked="0"/>
    </xf>
    <xf numFmtId="164" fontId="2" fillId="13" borderId="6" xfId="2" applyNumberFormat="1" applyFont="1" applyFill="1" applyBorder="1" applyAlignment="1" applyProtection="1">
      <alignment horizontal="center" vertical="center" wrapText="1" readingOrder="1"/>
      <protection locked="0"/>
    </xf>
    <xf numFmtId="164" fontId="8" fillId="13" borderId="0" xfId="2" applyNumberFormat="1" applyFont="1" applyFill="1" applyBorder="1" applyAlignment="1" applyProtection="1">
      <alignment horizontal="center" vertical="center" wrapText="1" readingOrder="1"/>
      <protection locked="0"/>
    </xf>
    <xf numFmtId="0" fontId="2" fillId="0" borderId="11" xfId="2" applyFont="1" applyFill="1" applyBorder="1" applyAlignment="1" applyProtection="1">
      <alignment vertical="top" wrapText="1" readingOrder="1"/>
      <protection locked="0"/>
    </xf>
    <xf numFmtId="0" fontId="1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8" fillId="13" borderId="26" xfId="0" applyFont="1" applyFill="1" applyBorder="1" applyAlignment="1">
      <alignment horizontal="center" vertical="top" wrapText="1"/>
    </xf>
    <xf numFmtId="0" fontId="18" fillId="13" borderId="27" xfId="0" applyFont="1" applyFill="1" applyBorder="1" applyAlignment="1">
      <alignment horizontal="center" vertical="top" wrapText="1"/>
    </xf>
    <xf numFmtId="0" fontId="18" fillId="13" borderId="11" xfId="0" applyFont="1" applyFill="1" applyBorder="1" applyAlignment="1">
      <alignment horizontal="center" vertical="top" wrapText="1"/>
    </xf>
    <xf numFmtId="0" fontId="18" fillId="13" borderId="25" xfId="0" applyFont="1" applyFill="1" applyBorder="1" applyAlignment="1">
      <alignment horizontal="center" vertical="center" wrapText="1"/>
    </xf>
    <xf numFmtId="0" fontId="18" fillId="13" borderId="24" xfId="0" applyFont="1" applyFill="1" applyBorder="1" applyAlignment="1">
      <alignment horizontal="center" vertical="center" wrapText="1"/>
    </xf>
    <xf numFmtId="0" fontId="18" fillId="13" borderId="38" xfId="0" applyFont="1" applyFill="1" applyBorder="1" applyAlignment="1">
      <alignment horizontal="center" vertical="top" wrapText="1"/>
    </xf>
    <xf numFmtId="0" fontId="18" fillId="13" borderId="38" xfId="0" applyFont="1" applyFill="1" applyBorder="1" applyAlignment="1">
      <alignment horizontal="center" vertical="center" wrapText="1"/>
    </xf>
    <xf numFmtId="0" fontId="8" fillId="0" borderId="39" xfId="0" applyFont="1" applyBorder="1" applyAlignment="1">
      <alignment horizontal="left" vertical="top" wrapText="1"/>
    </xf>
    <xf numFmtId="0" fontId="18" fillId="13" borderId="29" xfId="0" applyFont="1" applyFill="1" applyBorder="1" applyAlignment="1">
      <alignment horizontal="center" vertical="top" wrapText="1"/>
    </xf>
    <xf numFmtId="0" fontId="18" fillId="13" borderId="28" xfId="0" applyFont="1" applyFill="1" applyBorder="1" applyAlignment="1">
      <alignment horizontal="center" vertical="top" wrapText="1"/>
    </xf>
    <xf numFmtId="0" fontId="18" fillId="13" borderId="32" xfId="0" applyFont="1" applyFill="1" applyBorder="1" applyAlignment="1">
      <alignment horizontal="center" vertical="top" wrapText="1"/>
    </xf>
    <xf numFmtId="0" fontId="18" fillId="13" borderId="33" xfId="0" applyFont="1" applyFill="1" applyBorder="1" applyAlignment="1">
      <alignment horizontal="center" vertical="top" wrapText="1"/>
    </xf>
    <xf numFmtId="0" fontId="18" fillId="13" borderId="0" xfId="0" applyFont="1" applyFill="1" applyAlignment="1">
      <alignment horizontal="center" vertical="top" wrapText="1"/>
    </xf>
    <xf numFmtId="0" fontId="18" fillId="13" borderId="31" xfId="0" applyFont="1" applyFill="1" applyBorder="1" applyAlignment="1">
      <alignment horizontal="center" vertical="top" wrapText="1"/>
    </xf>
    <xf numFmtId="0" fontId="18" fillId="13" borderId="34" xfId="0" applyFont="1" applyFill="1" applyBorder="1" applyAlignment="1">
      <alignment horizontal="center" vertical="top" wrapText="1"/>
    </xf>
    <xf numFmtId="0" fontId="2" fillId="13" borderId="0" xfId="2" applyFont="1" applyFill="1" applyBorder="1" applyAlignment="1" applyProtection="1">
      <alignment horizontal="center" vertical="top" wrapText="1" readingOrder="1"/>
      <protection locked="0"/>
    </xf>
    <xf numFmtId="0" fontId="2" fillId="13" borderId="34" xfId="2" applyFont="1" applyFill="1" applyBorder="1" applyAlignment="1" applyProtection="1">
      <alignment horizontal="center" vertical="top" wrapText="1" readingOrder="1"/>
      <protection locked="0"/>
    </xf>
    <xf numFmtId="0" fontId="2" fillId="13" borderId="11" xfId="2" applyFont="1" applyFill="1" applyBorder="1" applyAlignment="1" applyProtection="1">
      <alignment horizontal="center" vertical="top" wrapText="1" readingOrder="1"/>
      <protection locked="0"/>
    </xf>
    <xf numFmtId="164" fontId="17" fillId="5" borderId="0" xfId="2" applyNumberFormat="1" applyFont="1" applyFill="1" applyAlignment="1" applyProtection="1">
      <alignment horizontal="center" vertical="center" wrapText="1" readingOrder="1"/>
    </xf>
    <xf numFmtId="164" fontId="32" fillId="5" borderId="0" xfId="2" applyNumberFormat="1" applyFont="1" applyFill="1" applyAlignment="1" applyProtection="1">
      <alignment horizontal="center" vertical="center" wrapText="1" readingOrder="1"/>
    </xf>
    <xf numFmtId="0" fontId="10" fillId="0" borderId="11" xfId="1" applyFont="1" applyBorder="1" applyAlignment="1" applyProtection="1">
      <alignment vertical="center"/>
    </xf>
    <xf numFmtId="0" fontId="10" fillId="0" borderId="0" xfId="1" applyFont="1" applyBorder="1" applyAlignment="1" applyProtection="1">
      <alignment vertical="center"/>
    </xf>
    <xf numFmtId="0" fontId="17" fillId="5" borderId="0" xfId="1" applyFont="1" applyFill="1" applyAlignment="1" applyProtection="1">
      <alignment horizontal="center"/>
    </xf>
    <xf numFmtId="0" fontId="24" fillId="5" borderId="5" xfId="1" applyFont="1" applyFill="1" applyBorder="1" applyAlignment="1" applyProtection="1">
      <alignment horizontal="center" vertical="center"/>
    </xf>
    <xf numFmtId="0" fontId="2" fillId="0" borderId="7" xfId="3" applyBorder="1" applyAlignment="1" applyProtection="1">
      <alignment horizontal="center" vertical="center"/>
    </xf>
    <xf numFmtId="0" fontId="20" fillId="0" borderId="8" xfId="3" applyFont="1" applyBorder="1" applyAlignment="1" applyProtection="1">
      <alignment horizontal="center" vertical="center"/>
    </xf>
    <xf numFmtId="0" fontId="20" fillId="0" borderId="8" xfId="3" applyFont="1" applyBorder="1" applyAlignment="1" applyProtection="1">
      <alignment vertical="center"/>
    </xf>
    <xf numFmtId="0" fontId="8" fillId="14" borderId="37" xfId="0" applyFont="1" applyFill="1" applyBorder="1" applyAlignment="1">
      <alignment horizontal="left" vertical="top" wrapText="1"/>
    </xf>
    <xf numFmtId="0" fontId="8" fillId="14" borderId="27" xfId="0" applyFont="1" applyFill="1" applyBorder="1" applyAlignment="1">
      <alignment horizontal="center" vertical="top" wrapText="1"/>
    </xf>
    <xf numFmtId="0" fontId="2" fillId="14" borderId="11" xfId="2" applyFont="1" applyFill="1" applyBorder="1" applyAlignment="1" applyProtection="1">
      <alignment vertical="top" wrapText="1" readingOrder="1"/>
      <protection locked="0"/>
    </xf>
    <xf numFmtId="0" fontId="18" fillId="14" borderId="27" xfId="0" applyFont="1" applyFill="1" applyBorder="1" applyAlignment="1">
      <alignment horizontal="center" vertical="center" wrapText="1"/>
    </xf>
    <xf numFmtId="0" fontId="8" fillId="14" borderId="0" xfId="0" applyFont="1" applyFill="1" applyBorder="1" applyAlignment="1">
      <alignment horizontal="left" vertical="top" wrapText="1"/>
    </xf>
    <xf numFmtId="0" fontId="18" fillId="14" borderId="40" xfId="0" applyFont="1" applyFill="1" applyBorder="1" applyAlignment="1">
      <alignment horizontal="center" vertical="center" wrapText="1"/>
    </xf>
    <xf numFmtId="0" fontId="2" fillId="14" borderId="0" xfId="2" applyFont="1" applyFill="1" applyBorder="1" applyAlignment="1" applyProtection="1">
      <alignment vertical="top" wrapText="1" readingOrder="1"/>
      <protection locked="0"/>
    </xf>
    <xf numFmtId="0" fontId="18" fillId="14" borderId="41" xfId="0" applyFont="1" applyFill="1" applyBorder="1" applyAlignment="1">
      <alignment horizontal="center" vertical="center" wrapText="1"/>
    </xf>
    <xf numFmtId="0" fontId="5" fillId="7" borderId="0" xfId="2" applyFont="1" applyFill="1" applyBorder="1" applyAlignment="1" applyProtection="1">
      <alignment horizontal="center" vertical="center" readingOrder="1"/>
      <protection locked="0"/>
    </xf>
    <xf numFmtId="0" fontId="5" fillId="7" borderId="0" xfId="2" applyFont="1" applyFill="1" applyBorder="1" applyAlignment="1" applyProtection="1">
      <alignment horizontal="left" vertical="center" readingOrder="1"/>
      <protection locked="0"/>
    </xf>
    <xf numFmtId="0" fontId="2" fillId="0" borderId="0" xfId="3" applyBorder="1" applyAlignment="1" applyProtection="1">
      <alignment horizontal="center" vertical="center"/>
      <protection locked="0"/>
    </xf>
    <xf numFmtId="0" fontId="2" fillId="0" borderId="0" xfId="3" applyFont="1" applyBorder="1" applyAlignment="1" applyProtection="1">
      <alignment vertical="center"/>
      <protection locked="0"/>
    </xf>
    <xf numFmtId="0" fontId="2" fillId="0" borderId="0" xfId="3" applyBorder="1" applyAlignment="1" applyProtection="1">
      <alignment vertical="center"/>
      <protection locked="0"/>
    </xf>
    <xf numFmtId="0" fontId="2" fillId="0" borderId="0" xfId="3" applyBorder="1" applyAlignment="1" applyProtection="1">
      <alignment horizontal="left" vertical="center"/>
      <protection locked="0"/>
    </xf>
    <xf numFmtId="0" fontId="7" fillId="0" borderId="0" xfId="3" applyFont="1" applyBorder="1" applyAlignment="1" applyProtection="1">
      <alignment vertical="center" wrapText="1"/>
      <protection locked="0"/>
    </xf>
    <xf numFmtId="0" fontId="2" fillId="0" borderId="0" xfId="1" applyBorder="1" applyProtection="1">
      <protection locked="0"/>
    </xf>
    <xf numFmtId="0" fontId="2" fillId="0" borderId="42" xfId="3" applyBorder="1" applyAlignment="1" applyProtection="1">
      <alignment horizontal="center" vertical="center"/>
      <protection locked="0"/>
    </xf>
    <xf numFmtId="0" fontId="2" fillId="0" borderId="37" xfId="3" applyBorder="1" applyAlignment="1" applyProtection="1">
      <alignment horizontal="center" vertical="center"/>
      <protection locked="0"/>
    </xf>
    <xf numFmtId="0" fontId="2" fillId="0" borderId="37" xfId="3" applyFont="1" applyBorder="1" applyAlignment="1" applyProtection="1">
      <alignment vertical="center"/>
      <protection locked="0"/>
    </xf>
    <xf numFmtId="0" fontId="2" fillId="0" borderId="37" xfId="3" applyBorder="1" applyAlignment="1" applyProtection="1">
      <alignment vertical="center"/>
      <protection locked="0"/>
    </xf>
    <xf numFmtId="0" fontId="2" fillId="0" borderId="43" xfId="3" applyBorder="1" applyAlignment="1" applyProtection="1">
      <alignment vertical="center"/>
      <protection locked="0"/>
    </xf>
    <xf numFmtId="0" fontId="2" fillId="0" borderId="44" xfId="3" applyBorder="1" applyAlignment="1" applyProtection="1">
      <alignment horizontal="center" vertical="center"/>
      <protection locked="0"/>
    </xf>
    <xf numFmtId="0" fontId="2" fillId="0" borderId="45" xfId="3" applyBorder="1" applyAlignment="1" applyProtection="1">
      <alignment vertical="center"/>
      <protection locked="0"/>
    </xf>
    <xf numFmtId="0" fontId="2" fillId="0" borderId="46" xfId="3" applyBorder="1" applyAlignment="1" applyProtection="1">
      <alignment horizontal="center" vertical="center"/>
      <protection locked="0"/>
    </xf>
    <xf numFmtId="0" fontId="2" fillId="0" borderId="39" xfId="3" applyBorder="1" applyAlignment="1" applyProtection="1">
      <alignment horizontal="center" vertical="center"/>
      <protection locked="0"/>
    </xf>
    <xf numFmtId="0" fontId="2" fillId="0" borderId="39" xfId="3" applyFont="1" applyBorder="1" applyAlignment="1" applyProtection="1">
      <alignment vertical="center"/>
      <protection locked="0"/>
    </xf>
    <xf numFmtId="0" fontId="2" fillId="0" borderId="39" xfId="3" applyBorder="1" applyAlignment="1" applyProtection="1">
      <alignment vertical="center"/>
      <protection locked="0"/>
    </xf>
    <xf numFmtId="0" fontId="2" fillId="0" borderId="47" xfId="3" applyBorder="1" applyAlignment="1" applyProtection="1">
      <alignment vertical="center"/>
      <protection locked="0"/>
    </xf>
    <xf numFmtId="0" fontId="2" fillId="0" borderId="42" xfId="3" applyBorder="1" applyAlignment="1" applyProtection="1">
      <alignment horizontal="left" vertical="center"/>
      <protection locked="0"/>
    </xf>
    <xf numFmtId="0" fontId="7" fillId="0" borderId="37" xfId="3" applyFont="1" applyBorder="1" applyAlignment="1" applyProtection="1">
      <alignment vertical="center" wrapText="1"/>
      <protection locked="0"/>
    </xf>
    <xf numFmtId="0" fontId="2" fillId="0" borderId="37" xfId="1" applyBorder="1" applyProtection="1">
      <protection locked="0"/>
    </xf>
    <xf numFmtId="0" fontId="2" fillId="0" borderId="37" xfId="3" applyBorder="1" applyAlignment="1" applyProtection="1">
      <alignment horizontal="left" vertical="center"/>
      <protection locked="0"/>
    </xf>
    <xf numFmtId="0" fontId="2" fillId="0" borderId="44" xfId="3" applyBorder="1" applyAlignment="1" applyProtection="1">
      <alignment horizontal="left" vertical="center"/>
      <protection locked="0"/>
    </xf>
    <xf numFmtId="0" fontId="2" fillId="0" borderId="46" xfId="3" applyBorder="1" applyAlignment="1" applyProtection="1">
      <alignment horizontal="left" vertical="center"/>
      <protection locked="0"/>
    </xf>
    <xf numFmtId="0" fontId="2" fillId="0" borderId="39" xfId="3" applyBorder="1" applyAlignment="1" applyProtection="1">
      <alignment vertical="center" wrapText="1"/>
      <protection locked="0"/>
    </xf>
    <xf numFmtId="0" fontId="2" fillId="0" borderId="39" xfId="1" applyBorder="1" applyProtection="1">
      <protection locked="0"/>
    </xf>
    <xf numFmtId="0" fontId="2" fillId="0" borderId="39" xfId="3" applyBorder="1" applyAlignment="1" applyProtection="1">
      <alignment horizontal="left" vertical="center"/>
      <protection locked="0"/>
    </xf>
    <xf numFmtId="0" fontId="20" fillId="0" borderId="48" xfId="0" applyFont="1" applyBorder="1" applyProtection="1">
      <protection locked="0"/>
    </xf>
    <xf numFmtId="0" fontId="20" fillId="0" borderId="0" xfId="0" applyFont="1" applyBorder="1" applyProtection="1">
      <protection locked="0"/>
    </xf>
    <xf numFmtId="0" fontId="20" fillId="0" borderId="49" xfId="0" applyFont="1" applyBorder="1" applyProtection="1">
      <protection locked="0"/>
    </xf>
    <xf numFmtId="0" fontId="0" fillId="0" borderId="50" xfId="0" applyBorder="1" applyProtection="1">
      <protection locked="0"/>
    </xf>
    <xf numFmtId="0" fontId="0" fillId="0" borderId="0" xfId="0" applyBorder="1" applyProtection="1">
      <protection locked="0"/>
    </xf>
    <xf numFmtId="0" fontId="20" fillId="0" borderId="33" xfId="0" applyFont="1" applyBorder="1" applyProtection="1">
      <protection locked="0"/>
    </xf>
    <xf numFmtId="0" fontId="0" fillId="0" borderId="34" xfId="0" applyBorder="1" applyProtection="1">
      <protection locked="0"/>
    </xf>
    <xf numFmtId="0" fontId="0" fillId="0" borderId="33" xfId="0" applyBorder="1" applyProtection="1">
      <protection locked="0"/>
    </xf>
    <xf numFmtId="0" fontId="34" fillId="0" borderId="34" xfId="0" applyFont="1" applyBorder="1" applyProtection="1">
      <protection locked="0"/>
    </xf>
    <xf numFmtId="0" fontId="33" fillId="0" borderId="34" xfId="0" applyFont="1" applyBorder="1" applyProtection="1">
      <protection locked="0"/>
    </xf>
    <xf numFmtId="0" fontId="20" fillId="0" borderId="52" xfId="0" applyFont="1" applyBorder="1" applyProtection="1">
      <protection locked="0"/>
    </xf>
    <xf numFmtId="0" fontId="33" fillId="0" borderId="51" xfId="0" applyFont="1" applyBorder="1" applyProtection="1">
      <protection locked="0"/>
    </xf>
    <xf numFmtId="0" fontId="20" fillId="0" borderId="54" xfId="0" applyFont="1" applyBorder="1" applyProtection="1">
      <protection locked="0"/>
    </xf>
    <xf numFmtId="0" fontId="33" fillId="0" borderId="53" xfId="0" applyFont="1" applyBorder="1" applyProtection="1">
      <protection locked="0"/>
    </xf>
    <xf numFmtId="0" fontId="34" fillId="0" borderId="25" xfId="0" applyFont="1" applyBorder="1" applyProtection="1">
      <protection locked="0"/>
    </xf>
    <xf numFmtId="0" fontId="0" fillId="0" borderId="25" xfId="0" applyBorder="1" applyProtection="1">
      <protection locked="0"/>
    </xf>
    <xf numFmtId="0" fontId="20" fillId="0" borderId="34" xfId="0" applyFont="1" applyBorder="1" applyProtection="1">
      <protection locked="0"/>
    </xf>
    <xf numFmtId="0" fontId="0" fillId="0" borderId="30" xfId="0" applyBorder="1" applyProtection="1">
      <protection locked="0"/>
    </xf>
    <xf numFmtId="0" fontId="0" fillId="0" borderId="22" xfId="0" applyBorder="1" applyProtection="1">
      <protection locked="0"/>
    </xf>
    <xf numFmtId="0" fontId="2" fillId="13" borderId="33" xfId="2" applyFont="1" applyFill="1" applyBorder="1" applyAlignment="1" applyProtection="1">
      <alignment horizontal="center" vertical="top" wrapText="1" readingOrder="1"/>
      <protection locked="0"/>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55" xfId="0" applyFont="1" applyBorder="1" applyAlignment="1">
      <alignment horizontal="left" vertical="top" wrapText="1"/>
    </xf>
    <xf numFmtId="0" fontId="2" fillId="0" borderId="32" xfId="2" applyFont="1" applyBorder="1" applyAlignment="1" applyProtection="1">
      <alignment vertical="top" wrapText="1" readingOrder="1"/>
      <protection locked="0"/>
    </xf>
    <xf numFmtId="0" fontId="2" fillId="0" borderId="34" xfId="2" applyFont="1" applyBorder="1" applyAlignment="1" applyProtection="1">
      <alignment vertical="top" wrapText="1" readingOrder="1"/>
      <protection locked="0"/>
    </xf>
    <xf numFmtId="0" fontId="8" fillId="0" borderId="34" xfId="0" applyFont="1" applyBorder="1" applyAlignment="1">
      <alignment vertical="top" wrapText="1"/>
    </xf>
    <xf numFmtId="0" fontId="8" fillId="0" borderId="34" xfId="0" applyFont="1" applyBorder="1" applyAlignment="1">
      <alignment vertical="top"/>
    </xf>
    <xf numFmtId="0" fontId="8" fillId="0" borderId="56" xfId="0" applyFont="1" applyBorder="1" applyAlignment="1">
      <alignment horizontal="left" vertical="top" wrapText="1"/>
    </xf>
    <xf numFmtId="0" fontId="2" fillId="0" borderId="34" xfId="0" applyFont="1" applyBorder="1" applyAlignment="1">
      <alignment horizontal="left" vertical="top" wrapText="1"/>
    </xf>
    <xf numFmtId="0" fontId="2" fillId="0" borderId="55" xfId="2" applyFont="1" applyBorder="1" applyAlignment="1" applyProtection="1">
      <alignment vertical="top" wrapText="1" readingOrder="1"/>
      <protection locked="0"/>
    </xf>
    <xf numFmtId="0" fontId="11" fillId="0" borderId="32" xfId="2" applyFont="1" applyBorder="1" applyAlignment="1" applyProtection="1">
      <alignment vertical="top" wrapText="1" readingOrder="1"/>
      <protection locked="0"/>
    </xf>
    <xf numFmtId="0" fontId="11" fillId="0" borderId="34" xfId="2" applyFont="1" applyBorder="1" applyAlignment="1" applyProtection="1">
      <alignment vertical="top" wrapText="1" readingOrder="1"/>
      <protection locked="0"/>
    </xf>
    <xf numFmtId="164" fontId="39" fillId="0" borderId="5" xfId="2" applyNumberFormat="1" applyFont="1" applyFill="1" applyBorder="1" applyAlignment="1">
      <alignment horizontal="center" vertical="center" wrapText="1" readingOrder="1"/>
    </xf>
    <xf numFmtId="164" fontId="39" fillId="5" borderId="5" xfId="2" applyNumberFormat="1" applyFont="1" applyFill="1" applyBorder="1" applyAlignment="1">
      <alignment horizontal="center" vertical="center" wrapText="1" readingOrder="1"/>
    </xf>
    <xf numFmtId="0" fontId="2" fillId="0" borderId="57" xfId="2" applyFont="1" applyFill="1" applyBorder="1" applyAlignment="1" applyProtection="1">
      <alignment vertical="top" wrapText="1" readingOrder="1"/>
      <protection locked="0"/>
    </xf>
    <xf numFmtId="0" fontId="18" fillId="13" borderId="29" xfId="0" applyFont="1" applyFill="1" applyBorder="1" applyAlignment="1">
      <alignment horizontal="center" vertical="center" wrapText="1"/>
    </xf>
    <xf numFmtId="0" fontId="20" fillId="5" borderId="19" xfId="2" applyFont="1" applyFill="1" applyBorder="1" applyAlignment="1" applyProtection="1">
      <alignment horizontal="center" wrapText="1" readingOrder="1"/>
      <protection locked="0"/>
    </xf>
    <xf numFmtId="164" fontId="39" fillId="5" borderId="12" xfId="2" applyNumberFormat="1" applyFont="1" applyFill="1" applyBorder="1" applyAlignment="1">
      <alignment horizontal="center" vertical="center" wrapText="1" readingOrder="1"/>
    </xf>
    <xf numFmtId="164" fontId="39" fillId="14" borderId="5" xfId="2" applyNumberFormat="1" applyFont="1" applyFill="1" applyBorder="1" applyAlignment="1" applyProtection="1">
      <alignment horizontal="center" vertical="center" wrapText="1" readingOrder="1"/>
    </xf>
    <xf numFmtId="164" fontId="39" fillId="8" borderId="5" xfId="2" applyNumberFormat="1" applyFont="1" applyFill="1" applyBorder="1" applyAlignment="1">
      <alignment horizontal="center" vertical="center" wrapText="1" readingOrder="1"/>
    </xf>
    <xf numFmtId="164" fontId="8" fillId="16" borderId="6" xfId="2" applyNumberFormat="1" applyFont="1" applyFill="1" applyBorder="1" applyAlignment="1" applyProtection="1">
      <alignment horizontal="center" vertical="center" wrapText="1" readingOrder="1"/>
      <protection locked="0"/>
    </xf>
    <xf numFmtId="0" fontId="20" fillId="0" borderId="34" xfId="0" applyFont="1" applyBorder="1" applyAlignment="1">
      <alignment vertical="top" wrapText="1"/>
    </xf>
    <xf numFmtId="0" fontId="14" fillId="5" borderId="5" xfId="2" applyFont="1" applyFill="1" applyBorder="1" applyAlignment="1" applyProtection="1">
      <alignment horizontal="center" vertical="center" wrapText="1" readingOrder="1"/>
      <protection locked="0"/>
    </xf>
    <xf numFmtId="0" fontId="8" fillId="0" borderId="10" xfId="2" applyFont="1" applyBorder="1" applyAlignment="1" applyProtection="1">
      <alignment horizontal="left" vertical="center" wrapText="1" readingOrder="1"/>
      <protection locked="0"/>
    </xf>
    <xf numFmtId="0" fontId="8" fillId="0" borderId="0" xfId="2" applyFont="1" applyBorder="1" applyAlignment="1" applyProtection="1">
      <alignment horizontal="left" vertical="center" wrapText="1" readingOrder="1"/>
      <protection locked="0"/>
    </xf>
    <xf numFmtId="0" fontId="8" fillId="0" borderId="18" xfId="2" applyFont="1" applyBorder="1" applyAlignment="1" applyProtection="1">
      <alignment horizontal="left" vertical="center" wrapText="1" readingOrder="1"/>
      <protection locked="0"/>
    </xf>
    <xf numFmtId="0" fontId="1" fillId="2" borderId="0" xfId="2" applyFill="1" applyProtection="1">
      <protection locked="0"/>
    </xf>
    <xf numFmtId="0" fontId="15" fillId="0" borderId="0" xfId="1" applyFont="1" applyProtection="1">
      <protection locked="0"/>
    </xf>
    <xf numFmtId="0" fontId="4" fillId="10" borderId="0" xfId="2" applyFont="1" applyFill="1" applyAlignment="1" applyProtection="1">
      <alignment horizontal="center" vertical="center" wrapText="1" readingOrder="1"/>
      <protection locked="0"/>
    </xf>
    <xf numFmtId="0" fontId="4" fillId="10" borderId="18" xfId="2" applyFont="1" applyFill="1" applyBorder="1" applyAlignment="1" applyProtection="1">
      <alignment horizontal="center" vertical="center" wrapText="1" readingOrder="1"/>
      <protection locked="0"/>
    </xf>
    <xf numFmtId="0" fontId="28" fillId="2" borderId="0" xfId="2" applyFont="1" applyFill="1" applyBorder="1" applyAlignment="1" applyProtection="1">
      <alignment horizontal="left" vertical="center" wrapText="1" indent="3" readingOrder="1"/>
      <protection locked="0"/>
    </xf>
    <xf numFmtId="0" fontId="28" fillId="2" borderId="18" xfId="2" applyFont="1" applyFill="1" applyBorder="1" applyAlignment="1" applyProtection="1">
      <alignment horizontal="left" vertical="center" wrapText="1" indent="3" readingOrder="1"/>
      <protection locked="0"/>
    </xf>
    <xf numFmtId="0" fontId="2" fillId="0" borderId="10" xfId="2" applyFont="1" applyFill="1" applyBorder="1" applyAlignment="1" applyProtection="1">
      <alignment vertical="top" wrapText="1" readingOrder="1"/>
      <protection locked="0"/>
    </xf>
    <xf numFmtId="0" fontId="2" fillId="0" borderId="0" xfId="2" applyFont="1" applyFill="1" applyBorder="1" applyAlignment="1" applyProtection="1">
      <alignment vertical="top" wrapText="1" readingOrder="1"/>
      <protection locked="0"/>
    </xf>
    <xf numFmtId="0" fontId="2" fillId="0" borderId="18" xfId="2" applyFont="1" applyFill="1" applyBorder="1" applyAlignment="1" applyProtection="1">
      <alignment vertical="top" wrapText="1" readingOrder="1"/>
      <protection locked="0"/>
    </xf>
    <xf numFmtId="164" fontId="8" fillId="14" borderId="10" xfId="2" applyNumberFormat="1" applyFont="1" applyFill="1" applyBorder="1" applyAlignment="1" applyProtection="1">
      <alignment horizontal="center" vertical="center" wrapText="1" readingOrder="1"/>
    </xf>
    <xf numFmtId="164" fontId="8" fillId="14" borderId="0" xfId="2" applyNumberFormat="1" applyFont="1" applyFill="1" applyBorder="1" applyAlignment="1" applyProtection="1">
      <alignment horizontal="center" vertical="center" wrapText="1" readingOrder="1"/>
    </xf>
    <xf numFmtId="164" fontId="8" fillId="14" borderId="18" xfId="2" applyNumberFormat="1" applyFont="1" applyFill="1" applyBorder="1" applyAlignment="1" applyProtection="1">
      <alignment horizontal="center" vertical="center" wrapText="1" readingOrder="1"/>
    </xf>
    <xf numFmtId="164" fontId="8" fillId="0" borderId="10" xfId="2" applyNumberFormat="1" applyFont="1" applyBorder="1" applyAlignment="1">
      <alignment horizontal="center" vertical="center" wrapText="1" readingOrder="1"/>
    </xf>
    <xf numFmtId="164" fontId="8" fillId="0" borderId="0" xfId="2" applyNumberFormat="1" applyFont="1" applyBorder="1" applyAlignment="1">
      <alignment horizontal="center" vertical="center" wrapText="1" readingOrder="1"/>
    </xf>
    <xf numFmtId="164" fontId="8" fillId="0" borderId="18" xfId="2" applyNumberFormat="1" applyFont="1" applyBorder="1" applyAlignment="1">
      <alignment horizontal="center" vertical="center" wrapText="1" readingOrder="1"/>
    </xf>
    <xf numFmtId="0" fontId="8" fillId="0" borderId="10" xfId="2" applyFont="1" applyBorder="1" applyAlignment="1" applyProtection="1">
      <alignment horizontal="right" vertical="center" wrapText="1" readingOrder="1"/>
      <protection locked="0"/>
    </xf>
    <xf numFmtId="0" fontId="8" fillId="0" borderId="0" xfId="2" applyFont="1" applyBorder="1" applyAlignment="1" applyProtection="1">
      <alignment horizontal="right" vertical="center" wrapText="1" readingOrder="1"/>
      <protection locked="0"/>
    </xf>
    <xf numFmtId="0" fontId="8" fillId="0" borderId="18" xfId="2" applyFont="1" applyBorder="1" applyAlignment="1" applyProtection="1">
      <alignment horizontal="right" vertical="center" wrapText="1" readingOrder="1"/>
      <protection locked="0"/>
    </xf>
    <xf numFmtId="0" fontId="28" fillId="2" borderId="10" xfId="2" applyFont="1" applyFill="1" applyBorder="1" applyAlignment="1" applyProtection="1">
      <alignment horizontal="left" vertical="center" wrapText="1" indent="3" readingOrder="1"/>
      <protection locked="0"/>
    </xf>
    <xf numFmtId="0" fontId="2" fillId="0" borderId="11" xfId="2" applyFont="1" applyFill="1" applyBorder="1" applyAlignment="1" applyProtection="1">
      <alignment vertical="top" wrapText="1" readingOrder="1"/>
      <protection locked="0"/>
    </xf>
    <xf numFmtId="164" fontId="8" fillId="14" borderId="11" xfId="2" applyNumberFormat="1" applyFont="1" applyFill="1" applyBorder="1" applyAlignment="1" applyProtection="1">
      <alignment horizontal="center" vertical="center" wrapText="1" readingOrder="1"/>
    </xf>
    <xf numFmtId="164" fontId="8" fillId="0" borderId="11" xfId="2" applyNumberFormat="1" applyFont="1" applyBorder="1" applyAlignment="1">
      <alignment horizontal="center" vertical="center" wrapText="1" readingOrder="1"/>
    </xf>
    <xf numFmtId="0" fontId="8" fillId="0" borderId="11" xfId="2" applyFont="1" applyBorder="1" applyAlignment="1" applyProtection="1">
      <alignment horizontal="right" vertical="center" wrapText="1" readingOrder="1"/>
      <protection locked="0"/>
    </xf>
    <xf numFmtId="0" fontId="8" fillId="0" borderId="11" xfId="2" applyFont="1" applyBorder="1" applyAlignment="1" applyProtection="1">
      <alignment horizontal="left" vertical="center" wrapText="1" readingOrder="1"/>
      <protection locked="0"/>
    </xf>
    <xf numFmtId="0" fontId="28" fillId="2" borderId="13" xfId="2" applyFont="1" applyFill="1" applyBorder="1" applyAlignment="1" applyProtection="1">
      <alignment horizontal="left" vertical="center" wrapText="1" indent="3" readingOrder="1"/>
      <protection locked="0"/>
    </xf>
    <xf numFmtId="0" fontId="28" fillId="2" borderId="11" xfId="2" applyFont="1" applyFill="1" applyBorder="1" applyAlignment="1" applyProtection="1">
      <alignment horizontal="left" vertical="center" wrapText="1" indent="3" readingOrder="1"/>
      <protection locked="0"/>
    </xf>
    <xf numFmtId="0" fontId="2" fillId="0" borderId="13" xfId="2" applyFont="1" applyFill="1" applyBorder="1" applyAlignment="1" applyProtection="1">
      <alignment vertical="top" wrapText="1" readingOrder="1"/>
      <protection locked="0"/>
    </xf>
    <xf numFmtId="164" fontId="8" fillId="14" borderId="13" xfId="2" applyNumberFormat="1" applyFont="1" applyFill="1" applyBorder="1" applyAlignment="1" applyProtection="1">
      <alignment horizontal="center" vertical="center" wrapText="1" readingOrder="1"/>
    </xf>
    <xf numFmtId="164" fontId="8" fillId="0" borderId="13" xfId="2" applyNumberFormat="1" applyFont="1" applyBorder="1" applyAlignment="1">
      <alignment horizontal="center" vertical="center" wrapText="1" readingOrder="1"/>
    </xf>
    <xf numFmtId="0" fontId="8" fillId="0" borderId="13" xfId="2" applyFont="1" applyBorder="1" applyAlignment="1" applyProtection="1">
      <alignment horizontal="right" vertical="center" wrapText="1" readingOrder="1"/>
      <protection locked="0"/>
    </xf>
    <xf numFmtId="0" fontId="8" fillId="0" borderId="13" xfId="2" applyFont="1" applyBorder="1" applyAlignment="1" applyProtection="1">
      <alignment horizontal="left" vertical="center" wrapText="1" readingOrder="1"/>
      <protection locked="0"/>
    </xf>
    <xf numFmtId="0" fontId="15" fillId="0" borderId="18" xfId="1" applyFont="1" applyBorder="1" applyProtection="1">
      <protection locked="0"/>
    </xf>
    <xf numFmtId="0" fontId="10" fillId="10" borderId="0" xfId="2" applyFont="1" applyFill="1" applyAlignment="1" applyProtection="1">
      <alignment horizontal="center" vertical="center" wrapText="1" readingOrder="1"/>
      <protection locked="0"/>
    </xf>
    <xf numFmtId="0" fontId="10" fillId="10" borderId="18" xfId="2" applyFont="1" applyFill="1" applyBorder="1" applyAlignment="1" applyProtection="1">
      <alignment horizontal="center" vertical="center" wrapText="1" readingOrder="1"/>
      <protection locked="0"/>
    </xf>
    <xf numFmtId="0" fontId="10" fillId="2" borderId="10" xfId="2" applyFont="1" applyFill="1" applyBorder="1" applyAlignment="1" applyProtection="1">
      <alignment horizontal="left" vertical="center" wrapText="1" indent="3" readingOrder="1"/>
      <protection locked="0"/>
    </xf>
    <xf numFmtId="0" fontId="10" fillId="2" borderId="0" xfId="2" applyFont="1" applyFill="1" applyBorder="1" applyAlignment="1" applyProtection="1">
      <alignment horizontal="left" vertical="center" wrapText="1" indent="3" readingOrder="1"/>
      <protection locked="0"/>
    </xf>
    <xf numFmtId="0" fontId="10" fillId="2" borderId="18" xfId="2" applyFont="1" applyFill="1" applyBorder="1" applyAlignment="1" applyProtection="1">
      <alignment horizontal="left" vertical="center" wrapText="1" indent="3" readingOrder="1"/>
      <protection locked="0"/>
    </xf>
    <xf numFmtId="0" fontId="6" fillId="0" borderId="0" xfId="2" applyFont="1" applyFill="1" applyBorder="1" applyAlignment="1" applyProtection="1">
      <alignment horizontal="center" vertical="center" wrapText="1" readingOrder="1"/>
      <protection locked="0"/>
    </xf>
    <xf numFmtId="0" fontId="10" fillId="2" borderId="13" xfId="2" applyFont="1" applyFill="1" applyBorder="1" applyAlignment="1" applyProtection="1">
      <alignment horizontal="left" vertical="center" wrapText="1" indent="3" readingOrder="1"/>
      <protection locked="0"/>
    </xf>
    <xf numFmtId="0" fontId="10" fillId="2" borderId="11" xfId="2" applyFont="1" applyFill="1" applyBorder="1" applyAlignment="1" applyProtection="1">
      <alignment horizontal="left" vertical="center" wrapText="1" indent="3" readingOrder="1"/>
      <protection locked="0"/>
    </xf>
    <xf numFmtId="0" fontId="2" fillId="0" borderId="10" xfId="2" applyFont="1" applyBorder="1" applyAlignment="1" applyProtection="1">
      <alignment vertical="top" wrapText="1" readingOrder="1"/>
      <protection locked="0"/>
    </xf>
    <xf numFmtId="0" fontId="2" fillId="0" borderId="0" xfId="2" applyFont="1" applyBorder="1" applyAlignment="1" applyProtection="1">
      <alignment vertical="top" wrapText="1" readingOrder="1"/>
      <protection locked="0"/>
    </xf>
    <xf numFmtId="164" fontId="8" fillId="14" borderId="13" xfId="2" applyNumberFormat="1" applyFont="1" applyFill="1" applyBorder="1" applyAlignment="1">
      <alignment horizontal="center" vertical="center" wrapText="1" readingOrder="1"/>
    </xf>
    <xf numFmtId="164" fontId="8" fillId="14" borderId="0" xfId="2" applyNumberFormat="1" applyFont="1" applyFill="1" applyBorder="1" applyAlignment="1">
      <alignment horizontal="center" vertical="center" wrapText="1" readingOrder="1"/>
    </xf>
    <xf numFmtId="164" fontId="8" fillId="0" borderId="13" xfId="2" applyNumberFormat="1" applyFont="1" applyFill="1" applyBorder="1" applyAlignment="1">
      <alignment horizontal="center" vertical="center" wrapText="1" readingOrder="1"/>
    </xf>
    <xf numFmtId="164" fontId="8" fillId="0" borderId="0" xfId="2" applyNumberFormat="1" applyFont="1" applyFill="1" applyBorder="1" applyAlignment="1">
      <alignment horizontal="center" vertical="center" wrapText="1" readingOrder="1"/>
    </xf>
    <xf numFmtId="0" fontId="8" fillId="0" borderId="13" xfId="2" applyFont="1" applyFill="1" applyBorder="1" applyAlignment="1" applyProtection="1">
      <alignment horizontal="center" vertical="center" wrapText="1" readingOrder="1"/>
      <protection locked="0"/>
    </xf>
    <xf numFmtId="0" fontId="8" fillId="0" borderId="0" xfId="2" applyFont="1" applyFill="1" applyBorder="1" applyAlignment="1" applyProtection="1">
      <alignment horizontal="center" vertical="center" wrapText="1" readingOrder="1"/>
      <protection locked="0"/>
    </xf>
    <xf numFmtId="0" fontId="8" fillId="0" borderId="11" xfId="2" applyFont="1" applyFill="1" applyBorder="1" applyAlignment="1" applyProtection="1">
      <alignment horizontal="center" vertical="center" wrapText="1" readingOrder="1"/>
      <protection locked="0"/>
    </xf>
    <xf numFmtId="0" fontId="2" fillId="0" borderId="11" xfId="2" applyFont="1" applyBorder="1" applyAlignment="1" applyProtection="1">
      <alignment vertical="top" wrapText="1" readingOrder="1"/>
      <protection locked="0"/>
    </xf>
    <xf numFmtId="0" fontId="10" fillId="2" borderId="10" xfId="2" applyFont="1" applyFill="1" applyBorder="1" applyAlignment="1" applyProtection="1">
      <alignment horizontal="left" vertical="center" wrapText="1" indent="2" readingOrder="1"/>
      <protection locked="0"/>
    </xf>
    <xf numFmtId="0" fontId="10" fillId="2" borderId="0" xfId="2" applyFont="1" applyFill="1" applyBorder="1" applyAlignment="1" applyProtection="1">
      <alignment horizontal="left" vertical="center" wrapText="1" indent="2" readingOrder="1"/>
      <protection locked="0"/>
    </xf>
    <xf numFmtId="0" fontId="10" fillId="2" borderId="11" xfId="2" applyFont="1" applyFill="1" applyBorder="1" applyAlignment="1" applyProtection="1">
      <alignment horizontal="left" vertical="center" wrapText="1" indent="2" readingOrder="1"/>
      <protection locked="0"/>
    </xf>
    <xf numFmtId="0" fontId="2" fillId="0" borderId="35" xfId="2" applyFont="1" applyFill="1" applyBorder="1" applyAlignment="1" applyProtection="1">
      <alignment vertical="top" wrapText="1" readingOrder="1"/>
      <protection locked="0"/>
    </xf>
    <xf numFmtId="0" fontId="2" fillId="0" borderId="22" xfId="2" applyFont="1" applyFill="1" applyBorder="1" applyAlignment="1" applyProtection="1">
      <alignment vertical="top" wrapText="1" readingOrder="1"/>
      <protection locked="0"/>
    </xf>
    <xf numFmtId="0" fontId="2" fillId="0" borderId="36" xfId="2" applyFont="1" applyFill="1" applyBorder="1" applyAlignment="1" applyProtection="1">
      <alignment vertical="top" wrapText="1" readingOrder="1"/>
      <protection locked="0"/>
    </xf>
    <xf numFmtId="0" fontId="2" fillId="0" borderId="35" xfId="2" applyFont="1" applyBorder="1" applyAlignment="1" applyProtection="1">
      <alignment vertical="top" wrapText="1" readingOrder="1"/>
      <protection locked="0"/>
    </xf>
    <xf numFmtId="0" fontId="2" fillId="0" borderId="22" xfId="2" applyFont="1" applyBorder="1" applyAlignment="1" applyProtection="1">
      <alignment vertical="top" wrapText="1" readingOrder="1"/>
      <protection locked="0"/>
    </xf>
    <xf numFmtId="0" fontId="2" fillId="0" borderId="36" xfId="2" applyFont="1" applyBorder="1" applyAlignment="1" applyProtection="1">
      <alignment vertical="top" wrapText="1" readingOrder="1"/>
      <protection locked="0"/>
    </xf>
    <xf numFmtId="0" fontId="10" fillId="0" borderId="10" xfId="2" applyFont="1" applyFill="1" applyBorder="1" applyAlignment="1" applyProtection="1">
      <alignment horizontal="left" vertical="center" wrapText="1" indent="3" readingOrder="1"/>
      <protection locked="0"/>
    </xf>
    <xf numFmtId="0" fontId="10" fillId="0" borderId="0" xfId="2" applyFont="1" applyFill="1" applyBorder="1" applyAlignment="1" applyProtection="1">
      <alignment horizontal="left" vertical="center" wrapText="1" indent="3" readingOrder="1"/>
      <protection locked="0"/>
    </xf>
    <xf numFmtId="0" fontId="10" fillId="0" borderId="11" xfId="2" applyFont="1" applyFill="1" applyBorder="1" applyAlignment="1" applyProtection="1">
      <alignment horizontal="left" vertical="center" wrapText="1" indent="3" readingOrder="1"/>
      <protection locked="0"/>
    </xf>
    <xf numFmtId="0" fontId="9" fillId="0" borderId="0" xfId="2" applyFont="1" applyAlignment="1" applyProtection="1">
      <alignment horizontal="center" vertical="center" wrapText="1" readingOrder="1"/>
      <protection locked="0"/>
    </xf>
    <xf numFmtId="0" fontId="10" fillId="0" borderId="10" xfId="2" applyFont="1" applyBorder="1" applyAlignment="1" applyProtection="1">
      <alignment horizontal="left" vertical="center" wrapText="1" indent="3" readingOrder="1"/>
      <protection locked="0"/>
    </xf>
    <xf numFmtId="0" fontId="10" fillId="0" borderId="0" xfId="2" applyFont="1" applyBorder="1" applyAlignment="1" applyProtection="1">
      <alignment horizontal="left" vertical="center" wrapText="1" indent="3" readingOrder="1"/>
      <protection locked="0"/>
    </xf>
    <xf numFmtId="0" fontId="10" fillId="0" borderId="11" xfId="2" applyFont="1" applyBorder="1" applyAlignment="1" applyProtection="1">
      <alignment horizontal="left" vertical="center" wrapText="1" indent="3" readingOrder="1"/>
      <protection locked="0"/>
    </xf>
    <xf numFmtId="0" fontId="18" fillId="0" borderId="13" xfId="0" applyFont="1" applyBorder="1" applyAlignment="1">
      <alignment horizontal="lef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xf numFmtId="164" fontId="8" fillId="0" borderId="10" xfId="2" applyNumberFormat="1" applyFont="1" applyFill="1" applyBorder="1" applyAlignment="1">
      <alignment horizontal="center" vertical="center" wrapText="1" readingOrder="1"/>
    </xf>
    <xf numFmtId="164" fontId="8" fillId="0" borderId="11" xfId="2" applyNumberFormat="1" applyFont="1" applyFill="1" applyBorder="1" applyAlignment="1">
      <alignment horizontal="center" vertical="center" wrapText="1" readingOrder="1"/>
    </xf>
    <xf numFmtId="0" fontId="8" fillId="0" borderId="10" xfId="2" applyFont="1" applyBorder="1" applyAlignment="1" applyProtection="1">
      <alignment horizontal="center" vertical="center" wrapText="1" readingOrder="1"/>
      <protection locked="0"/>
    </xf>
    <xf numFmtId="0" fontId="8" fillId="0" borderId="0" xfId="2" applyFont="1" applyBorder="1" applyAlignment="1" applyProtection="1">
      <alignment horizontal="center" vertical="center" wrapText="1" readingOrder="1"/>
      <protection locked="0"/>
    </xf>
    <xf numFmtId="0" fontId="8" fillId="0" borderId="11" xfId="2" applyFont="1" applyBorder="1" applyAlignment="1" applyProtection="1">
      <alignment horizontal="center" vertical="center" wrapText="1" readingOrder="1"/>
      <protection locked="0"/>
    </xf>
    <xf numFmtId="164" fontId="8" fillId="14" borderId="10" xfId="2" applyNumberFormat="1" applyFont="1" applyFill="1" applyBorder="1" applyAlignment="1" applyProtection="1">
      <alignment horizontal="center" vertical="center" wrapText="1" readingOrder="1"/>
      <protection locked="0"/>
    </xf>
    <xf numFmtId="164" fontId="8" fillId="14" borderId="0" xfId="2" applyNumberFormat="1" applyFont="1" applyFill="1" applyBorder="1" applyAlignment="1" applyProtection="1">
      <alignment horizontal="center" vertical="center" wrapText="1" readingOrder="1"/>
      <protection locked="0"/>
    </xf>
    <xf numFmtId="164" fontId="8" fillId="14" borderId="11" xfId="2" applyNumberFormat="1" applyFont="1" applyFill="1" applyBorder="1" applyAlignment="1" applyProtection="1">
      <alignment horizontal="center" vertical="center" wrapText="1" readingOrder="1"/>
      <protection locked="0"/>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164" fontId="8" fillId="15" borderId="10" xfId="2" applyNumberFormat="1" applyFont="1" applyFill="1" applyBorder="1" applyAlignment="1" applyProtection="1">
      <alignment horizontal="center" vertical="center" wrapText="1" readingOrder="1"/>
      <protection locked="0"/>
    </xf>
    <xf numFmtId="164" fontId="8" fillId="15" borderId="0" xfId="2" applyNumberFormat="1" applyFont="1" applyFill="1" applyBorder="1" applyAlignment="1" applyProtection="1">
      <alignment horizontal="center" vertical="center" wrapText="1" readingOrder="1"/>
      <protection locked="0"/>
    </xf>
    <xf numFmtId="164" fontId="8" fillId="15" borderId="11" xfId="2" applyNumberFormat="1" applyFont="1" applyFill="1" applyBorder="1" applyAlignment="1" applyProtection="1">
      <alignment horizontal="center" vertical="center" wrapText="1" readingOrder="1"/>
      <protection locked="0"/>
    </xf>
    <xf numFmtId="0" fontId="5" fillId="3" borderId="15" xfId="2" applyFont="1" applyFill="1" applyBorder="1" applyAlignment="1" applyProtection="1">
      <alignment horizontal="center" vertical="center" readingOrder="1"/>
      <protection locked="0"/>
    </xf>
    <xf numFmtId="0" fontId="5" fillId="3" borderId="3" xfId="2" applyFont="1" applyFill="1" applyBorder="1" applyAlignment="1" applyProtection="1">
      <alignment horizontal="center" vertical="center" readingOrder="1"/>
      <protection locked="0"/>
    </xf>
    <xf numFmtId="0" fontId="5" fillId="3" borderId="14" xfId="2" applyFont="1" applyFill="1" applyBorder="1" applyAlignment="1" applyProtection="1">
      <alignment horizontal="center" vertical="center" readingOrder="1"/>
      <protection locked="0"/>
    </xf>
    <xf numFmtId="0" fontId="5" fillId="4" borderId="15"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center" vertical="center" wrapText="1" readingOrder="1"/>
      <protection locked="0"/>
    </xf>
    <xf numFmtId="0" fontId="10" fillId="0" borderId="16" xfId="1" applyFont="1" applyBorder="1" applyAlignment="1" applyProtection="1">
      <alignment horizontal="center" vertical="center"/>
      <protection locked="0"/>
    </xf>
  </cellXfs>
  <cellStyles count="8">
    <cellStyle name="Hyperlink" xfId="5" builtinId="8"/>
    <cellStyle name="Hyperlink 2" xfId="7" xr:uid="{CDE84FE0-CE7C-42AC-A64A-C11D263B1816}"/>
    <cellStyle name="Normal" xfId="0" builtinId="0"/>
    <cellStyle name="Normal 10 3" xfId="6" xr:uid="{6AB1F9D8-BAEA-417D-8E47-706FAE0795CB}"/>
    <cellStyle name="Normal 2 2" xfId="1" xr:uid="{21FA622D-CB44-49AD-9FC5-A21AF9711E62}"/>
    <cellStyle name="Normal 3" xfId="2" xr:uid="{8F3E6799-9B20-48C9-977D-B5EBB519B3DC}"/>
    <cellStyle name="Normal 3 2" xfId="3" xr:uid="{741F924F-7614-42EB-B4D3-D1A7F549FA2D}"/>
    <cellStyle name="Percent" xfId="4" builtinId="5"/>
  </cellStyles>
  <dxfs count="0"/>
  <tableStyles count="0" defaultTableStyle="TableStyleMedium2" defaultPivotStyle="PivotStyleLight16"/>
  <colors>
    <mruColors>
      <color rgb="FFDDEBF7"/>
      <color rgb="FF9BC2E6"/>
      <color rgb="FF4066B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5D1-43C4-B28C-2C925DC79CD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5D1-43C4-B28C-2C925DC79CD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1</c:v>
              </c:pt>
            </c:numLit>
          </c:xVal>
          <c:yVal>
            <c:numLit>
              <c:formatCode>General</c:formatCode>
              <c:ptCount val="1"/>
              <c:pt idx="0">
                <c:v>0</c:v>
              </c:pt>
            </c:numLit>
          </c:yVal>
          <c:smooth val="0"/>
          <c:extLst>
            <c:ext xmlns:c16="http://schemas.microsoft.com/office/drawing/2014/chart" uri="{C3380CC4-5D6E-409C-BE32-E72D297353CC}">
              <c16:uniqueId val="{00000002-35D1-43C4-B28C-2C925DC79CD7}"/>
            </c:ext>
          </c:extLst>
        </c:ser>
        <c:dLbls>
          <c:showLegendKey val="0"/>
          <c:showVal val="1"/>
          <c:showCatName val="0"/>
          <c:showSerName val="0"/>
          <c:showPercent val="0"/>
          <c:showBubbleSize val="0"/>
        </c:dLbls>
        <c:axId val="261174024"/>
        <c:axId val="261174416"/>
      </c:scatterChart>
      <c:valAx>
        <c:axId val="26117402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1174416"/>
        <c:crosses val="autoZero"/>
        <c:crossBetween val="midCat"/>
        <c:minorUnit val="0.25"/>
      </c:valAx>
      <c:valAx>
        <c:axId val="261174416"/>
        <c:scaling>
          <c:orientation val="minMax"/>
          <c:max val="1"/>
        </c:scaling>
        <c:delete val="1"/>
        <c:axPos val="l"/>
        <c:numFmt formatCode="General" sourceLinked="1"/>
        <c:majorTickMark val="none"/>
        <c:minorTickMark val="none"/>
        <c:tickLblPos val="none"/>
        <c:crossAx val="26117402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8339-4564-A3FE-C65FCDCE182F}"/>
            </c:ext>
          </c:extLst>
        </c:ser>
        <c:ser>
          <c:idx val="2"/>
          <c:order val="1"/>
          <c:tx>
            <c:v>Category/Pledge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8339-4564-A3FE-C65FCDCE182F}"/>
            </c:ext>
          </c:extLst>
        </c:ser>
        <c:dLbls>
          <c:showLegendKey val="0"/>
          <c:showVal val="0"/>
          <c:showCatName val="0"/>
          <c:showSerName val="0"/>
          <c:showPercent val="0"/>
          <c:showBubbleSize val="0"/>
        </c:dLbls>
        <c:axId val="261175200"/>
        <c:axId val="261175592"/>
        <c:extLst/>
      </c:scatterChart>
      <c:valAx>
        <c:axId val="261175200"/>
        <c:scaling>
          <c:orientation val="minMax"/>
          <c:max val="3"/>
          <c:min val="0"/>
        </c:scaling>
        <c:delete val="1"/>
        <c:axPos val="b"/>
        <c:numFmt formatCode="General" sourceLinked="1"/>
        <c:majorTickMark val="in"/>
        <c:minorTickMark val="none"/>
        <c:tickLblPos val="none"/>
        <c:crossAx val="261175592"/>
        <c:crosses val="autoZero"/>
        <c:crossBetween val="midCat"/>
        <c:minorUnit val="0.25"/>
      </c:valAx>
      <c:valAx>
        <c:axId val="261175592"/>
        <c:scaling>
          <c:orientation val="minMax"/>
          <c:max val="1"/>
        </c:scaling>
        <c:delete val="1"/>
        <c:axPos val="l"/>
        <c:numFmt formatCode="General" sourceLinked="1"/>
        <c:majorTickMark val="none"/>
        <c:minorTickMark val="none"/>
        <c:tickLblPos val="none"/>
        <c:crossAx val="26117520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5DE5-4EF6-A630-9852AA8E53E6}"/>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5DE5-4EF6-A630-9852AA8E53E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9660-4051-AC09-A9F89A8F1459}"/>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9660-4051-AC09-A9F89A8F1459}"/>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9660-4051-AC09-A9F89A8F1459}"/>
            </c:ext>
          </c:extLst>
        </c:ser>
        <c:dLbls>
          <c:showLegendKey val="0"/>
          <c:showVal val="1"/>
          <c:showCatName val="0"/>
          <c:showSerName val="0"/>
          <c:showPercent val="0"/>
          <c:showBubbleSize val="0"/>
        </c:dLbls>
        <c:axId val="383135216"/>
        <c:axId val="263617032"/>
      </c:scatterChart>
      <c:valAx>
        <c:axId val="38313521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7032"/>
        <c:crosses val="autoZero"/>
        <c:crossBetween val="midCat"/>
        <c:minorUnit val="0.25"/>
      </c:valAx>
      <c:valAx>
        <c:axId val="263617032"/>
        <c:scaling>
          <c:orientation val="minMax"/>
          <c:max val="1"/>
        </c:scaling>
        <c:delete val="1"/>
        <c:axPos val="l"/>
        <c:numFmt formatCode="General" sourceLinked="1"/>
        <c:majorTickMark val="none"/>
        <c:minorTickMark val="none"/>
        <c:tickLblPos val="none"/>
        <c:crossAx val="3831352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798-40B4-8E95-3FA5E41D53E4}"/>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798-40B4-8E95-3FA5E41D53E4}"/>
            </c:ext>
          </c:extLst>
        </c:ser>
        <c:dLbls>
          <c:showLegendKey val="0"/>
          <c:showVal val="1"/>
          <c:showCatName val="0"/>
          <c:showSerName val="0"/>
          <c:showPercent val="0"/>
          <c:showBubbleSize val="0"/>
        </c:dLbls>
        <c:axId val="263617816"/>
        <c:axId val="263618208"/>
      </c:scatterChart>
      <c:valAx>
        <c:axId val="263617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8208"/>
        <c:crosses val="autoZero"/>
        <c:crossBetween val="midCat"/>
        <c:majorUnit val="1"/>
        <c:minorUnit val="0.25"/>
      </c:valAx>
      <c:valAx>
        <c:axId val="263618208"/>
        <c:scaling>
          <c:orientation val="minMax"/>
          <c:max val="1"/>
        </c:scaling>
        <c:delete val="1"/>
        <c:axPos val="l"/>
        <c:numFmt formatCode="General" sourceLinked="1"/>
        <c:majorTickMark val="none"/>
        <c:minorTickMark val="none"/>
        <c:tickLblPos val="none"/>
        <c:crossAx val="263617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'!$I$25</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C57-4176-A745-DEC78B182AEB}"/>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'!$H$25</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C57-4176-A745-DEC78B182AEB}"/>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DDC-446B-9120-F53A8A02E5CE}"/>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7DDC-446B-9120-F53A8A02E5CE}"/>
            </c:ext>
          </c:extLst>
        </c:ser>
        <c:dLbls>
          <c:showLegendKey val="0"/>
          <c:showVal val="0"/>
          <c:showCatName val="0"/>
          <c:showSerName val="0"/>
          <c:showPercent val="0"/>
          <c:showBubbleSize val="0"/>
        </c:dLbls>
        <c:axId val="263623696"/>
        <c:axId val="263624088"/>
      </c:scatterChart>
      <c:valAx>
        <c:axId val="26362369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24088"/>
        <c:crosses val="autoZero"/>
        <c:crossBetween val="midCat"/>
        <c:majorUnit val="1"/>
        <c:minorUnit val="0.25"/>
      </c:valAx>
      <c:valAx>
        <c:axId val="263624088"/>
        <c:scaling>
          <c:orientation val="minMax"/>
          <c:max val="1"/>
        </c:scaling>
        <c:delete val="1"/>
        <c:axPos val="l"/>
        <c:numFmt formatCode="General" sourceLinked="1"/>
        <c:majorTickMark val="none"/>
        <c:minorTickMark val="none"/>
        <c:tickLblPos val="none"/>
        <c:crossAx val="26362369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663-4433-A96F-8766684320CD}"/>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663-4433-A96F-8766684320CD}"/>
            </c:ext>
          </c:extLst>
        </c:ser>
        <c:dLbls>
          <c:showLegendKey val="0"/>
          <c:showVal val="0"/>
          <c:showCatName val="0"/>
          <c:showSerName val="0"/>
          <c:showPercent val="0"/>
          <c:showBubbleSize val="0"/>
        </c:dLbls>
        <c:axId val="382346488"/>
        <c:axId val="382346880"/>
      </c:scatterChart>
      <c:valAx>
        <c:axId val="38234648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6880"/>
        <c:crosses val="autoZero"/>
        <c:crossBetween val="midCat"/>
        <c:majorUnit val="1"/>
        <c:minorUnit val="0.25"/>
      </c:valAx>
      <c:valAx>
        <c:axId val="382346880"/>
        <c:scaling>
          <c:orientation val="minMax"/>
          <c:max val="1"/>
        </c:scaling>
        <c:delete val="1"/>
        <c:axPos val="l"/>
        <c:numFmt formatCode="General" sourceLinked="1"/>
        <c:majorTickMark val="none"/>
        <c:minorTickMark val="none"/>
        <c:tickLblPos val="none"/>
        <c:crossAx val="38234648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E491-485A-BC79-3932A2693EC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E491-485A-BC79-3932A2693EC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E491-485A-BC79-3932A2693EC0}"/>
            </c:ext>
          </c:extLst>
        </c:ser>
        <c:dLbls>
          <c:showLegendKey val="0"/>
          <c:showVal val="1"/>
          <c:showCatName val="0"/>
          <c:showSerName val="0"/>
          <c:showPercent val="0"/>
          <c:showBubbleSize val="0"/>
        </c:dLbls>
        <c:axId val="382347664"/>
        <c:axId val="382348056"/>
      </c:scatterChart>
      <c:valAx>
        <c:axId val="38234766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8056"/>
        <c:crosses val="autoZero"/>
        <c:crossBetween val="midCat"/>
        <c:minorUnit val="0.25"/>
      </c:valAx>
      <c:valAx>
        <c:axId val="382348056"/>
        <c:scaling>
          <c:orientation val="minMax"/>
          <c:max val="1"/>
        </c:scaling>
        <c:delete val="1"/>
        <c:axPos val="l"/>
        <c:numFmt formatCode="General" sourceLinked="1"/>
        <c:majorTickMark val="none"/>
        <c:minorTickMark val="none"/>
        <c:tickLblPos val="none"/>
        <c:crossAx val="3823476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'!$I$36:$I$42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0-056F-4382-9F7A-3CA8C2E289DE}"/>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'!$H$36:$H$42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1-056F-4382-9F7A-3CA8C2E289DE}"/>
            </c:ext>
          </c:extLst>
        </c:ser>
        <c:dLbls>
          <c:showLegendKey val="0"/>
          <c:showVal val="0"/>
          <c:showCatName val="0"/>
          <c:showSerName val="0"/>
          <c:showPercent val="0"/>
          <c:showBubbleSize val="0"/>
        </c:dLbls>
        <c:axId val="382348840"/>
        <c:axId val="382349232"/>
      </c:scatterChart>
      <c:valAx>
        <c:axId val="38234884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9232"/>
        <c:crosses val="autoZero"/>
        <c:crossBetween val="midCat"/>
        <c:majorUnit val="1"/>
        <c:minorUnit val="0.25"/>
      </c:valAx>
      <c:valAx>
        <c:axId val="382349232"/>
        <c:scaling>
          <c:orientation val="minMax"/>
          <c:max val="1"/>
        </c:scaling>
        <c:delete val="1"/>
        <c:axPos val="l"/>
        <c:numFmt formatCode="General" sourceLinked="1"/>
        <c:majorTickMark val="none"/>
        <c:minorTickMark val="none"/>
        <c:tickLblPos val="none"/>
        <c:crossAx val="38234884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'!$I$47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FF-4444-B93C-96932EE91378}"/>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'!$H$47</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18FF-4444-B93C-96932EE91378}"/>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'!$I$48:$I$51</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5-0AE6-4F4C-B890-38C8BC3E7A8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'!$H$48:$H$51</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7-0AE6-4F4C-B890-38C8BC3E7A81}"/>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'!$I$53</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A35-47E1-BFE9-AA7B0CB2B2D0}"/>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'!$H$53</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A35-47E1-BFE9-AA7B0CB2B2D0}"/>
            </c:ext>
          </c:extLst>
        </c:ser>
        <c:dLbls>
          <c:showLegendKey val="0"/>
          <c:showVal val="0"/>
          <c:showCatName val="0"/>
          <c:showSerName val="0"/>
          <c:showPercent val="0"/>
          <c:showBubbleSize val="0"/>
        </c:dLbls>
        <c:axId val="382352368"/>
        <c:axId val="382352760"/>
      </c:scatterChart>
      <c:valAx>
        <c:axId val="3823523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2760"/>
        <c:crosses val="autoZero"/>
        <c:crossBetween val="midCat"/>
        <c:majorUnit val="1"/>
        <c:minorUnit val="0.25"/>
      </c:valAx>
      <c:valAx>
        <c:axId val="382352760"/>
        <c:scaling>
          <c:orientation val="minMax"/>
          <c:max val="1"/>
        </c:scaling>
        <c:delete val="1"/>
        <c:axPos val="l"/>
        <c:numFmt formatCode="General" sourceLinked="1"/>
        <c:majorTickMark val="none"/>
        <c:minorTickMark val="none"/>
        <c:tickLblPos val="none"/>
        <c:crossAx val="3823523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'!$I$57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931A-44DA-8C65-76EF5ECDE41C}"/>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'!$H$57</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931A-44DA-8C65-76EF5ECDE41C}"/>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863-4F2C-AA2C-71328684B7B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863-4F2C-AA2C-71328684B7B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863-4F2C-AA2C-71328684B7B7}"/>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85C-4044-9DED-8C123A2A9B85}"/>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85C-4044-9DED-8C123A2A9B85}"/>
            </c:ext>
          </c:extLst>
        </c:ser>
        <c:dLbls>
          <c:showLegendKey val="0"/>
          <c:showVal val="1"/>
          <c:showCatName val="0"/>
          <c:showSerName val="0"/>
          <c:showPercent val="0"/>
          <c:showBubbleSize val="0"/>
        </c:dLbls>
        <c:axId val="382720832"/>
        <c:axId val="383340072"/>
      </c:scatterChart>
      <c:valAx>
        <c:axId val="3827208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0072"/>
        <c:crosses val="autoZero"/>
        <c:crossBetween val="midCat"/>
        <c:majorUnit val="1"/>
        <c:minorUnit val="0.25"/>
      </c:valAx>
      <c:valAx>
        <c:axId val="383340072"/>
        <c:scaling>
          <c:orientation val="minMax"/>
          <c:max val="1"/>
        </c:scaling>
        <c:delete val="1"/>
        <c:axPos val="l"/>
        <c:numFmt formatCode="General" sourceLinked="1"/>
        <c:majorTickMark val="none"/>
        <c:minorTickMark val="none"/>
        <c:tickLblPos val="none"/>
        <c:crossAx val="3827208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'!$I$67:$I$70</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0-AFFF-42D3-91B8-FAEF645FD67D}"/>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'!$H$67:$H$70</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1-AFFF-42D3-91B8-FAEF645FD67D}"/>
            </c:ext>
          </c:extLst>
        </c:ser>
        <c:dLbls>
          <c:showLegendKey val="0"/>
          <c:showVal val="0"/>
          <c:showCatName val="0"/>
          <c:showSerName val="0"/>
          <c:showPercent val="0"/>
          <c:showBubbleSize val="0"/>
        </c:dLbls>
        <c:axId val="383340856"/>
        <c:axId val="383341248"/>
      </c:scatterChart>
      <c:valAx>
        <c:axId val="3833408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1248"/>
        <c:crosses val="autoZero"/>
        <c:crossBetween val="midCat"/>
        <c:majorUnit val="1"/>
        <c:minorUnit val="0.25"/>
      </c:valAx>
      <c:valAx>
        <c:axId val="383341248"/>
        <c:scaling>
          <c:orientation val="minMax"/>
          <c:max val="1"/>
        </c:scaling>
        <c:delete val="1"/>
        <c:axPos val="l"/>
        <c:numFmt formatCode="General" sourceLinked="1"/>
        <c:majorTickMark val="none"/>
        <c:minorTickMark val="none"/>
        <c:tickLblPos val="none"/>
        <c:crossAx val="3833408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'!$I$72:$I$73</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6881-4AF3-8F51-94E4B259C323}"/>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'!$H$72:$H$73</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6881-4AF3-8F51-94E4B259C323}"/>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7B28-4D2E-922C-D219EF0A519A}"/>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7B28-4D2E-922C-D219EF0A519A}"/>
            </c:ext>
          </c:extLst>
        </c:ser>
        <c:dLbls>
          <c:showLegendKey val="0"/>
          <c:showVal val="0"/>
          <c:showCatName val="0"/>
          <c:showSerName val="0"/>
          <c:showPercent val="0"/>
          <c:showBubbleSize val="0"/>
        </c:dLbls>
        <c:axId val="383344384"/>
        <c:axId val="383344776"/>
      </c:scatterChart>
      <c:valAx>
        <c:axId val="38334438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4776"/>
        <c:crosses val="autoZero"/>
        <c:crossBetween val="midCat"/>
        <c:majorUnit val="1"/>
        <c:minorUnit val="0.25"/>
      </c:valAx>
      <c:valAx>
        <c:axId val="383344776"/>
        <c:scaling>
          <c:orientation val="minMax"/>
          <c:max val="1"/>
        </c:scaling>
        <c:delete val="1"/>
        <c:axPos val="l"/>
        <c:numFmt formatCode="General" sourceLinked="1"/>
        <c:majorTickMark val="none"/>
        <c:minorTickMark val="none"/>
        <c:tickLblPos val="none"/>
        <c:crossAx val="38334438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'!$I$79:$I$80</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1FF1-4EE5-B3C3-106964080AF7}"/>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'!$H$79:$H$80</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1FF1-4EE5-B3C3-106964080AF7}"/>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'!$I$86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4B4D-411F-9855-096E65A5206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'!$H$86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4B4D-411F-9855-096E65A5206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DF4A-42B4-B570-B297622D1106}"/>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DF4A-42B4-B570-B297622D1106}"/>
            </c:ext>
          </c:extLst>
        </c:ser>
        <c:dLbls>
          <c:showLegendKey val="0"/>
          <c:showVal val="0"/>
          <c:showCatName val="0"/>
          <c:showSerName val="0"/>
          <c:showPercent val="0"/>
          <c:showBubbleSize val="0"/>
        </c:dLbls>
        <c:axId val="383623880"/>
        <c:axId val="383624272"/>
      </c:scatterChart>
      <c:valAx>
        <c:axId val="3836238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4272"/>
        <c:crosses val="autoZero"/>
        <c:crossBetween val="midCat"/>
        <c:majorUnit val="1"/>
        <c:minorUnit val="0.25"/>
      </c:valAx>
      <c:valAx>
        <c:axId val="383624272"/>
        <c:scaling>
          <c:orientation val="minMax"/>
          <c:max val="1"/>
        </c:scaling>
        <c:delete val="1"/>
        <c:axPos val="l"/>
        <c:numFmt formatCode="General" sourceLinked="1"/>
        <c:majorTickMark val="none"/>
        <c:minorTickMark val="none"/>
        <c:tickLblPos val="none"/>
        <c:crossAx val="3836238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'!$I$44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98D-4D5E-8785-9C3CF63E05BF}"/>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'!$H$44</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98D-4D5E-8785-9C3CF63E05BF}"/>
            </c:ext>
          </c:extLst>
        </c:ser>
        <c:dLbls>
          <c:showLegendKey val="0"/>
          <c:showVal val="1"/>
          <c:showCatName val="0"/>
          <c:showSerName val="0"/>
          <c:showPercent val="0"/>
          <c:showBubbleSize val="0"/>
        </c:dLbls>
        <c:axId val="383625056"/>
        <c:axId val="383625448"/>
      </c:scatterChart>
      <c:valAx>
        <c:axId val="3836250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5448"/>
        <c:crosses val="autoZero"/>
        <c:crossBetween val="midCat"/>
        <c:majorUnit val="1"/>
        <c:minorUnit val="0.25"/>
      </c:valAx>
      <c:valAx>
        <c:axId val="383625448"/>
        <c:scaling>
          <c:orientation val="minMax"/>
          <c:max val="1"/>
        </c:scaling>
        <c:delete val="1"/>
        <c:axPos val="l"/>
        <c:numFmt formatCode="General" sourceLinked="1"/>
        <c:majorTickMark val="none"/>
        <c:minorTickMark val="none"/>
        <c:tickLblPos val="none"/>
        <c:crossAx val="3836250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'!$I$63:$I$65</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616D-4918-9C8C-8948AB41E55D}"/>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'!$H$63:$H$65</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616D-4918-9C8C-8948AB41E55D}"/>
            </c:ext>
          </c:extLst>
        </c:ser>
        <c:dLbls>
          <c:showLegendKey val="0"/>
          <c:showVal val="0"/>
          <c:showCatName val="0"/>
          <c:showSerName val="0"/>
          <c:showPercent val="0"/>
          <c:showBubbleSize val="0"/>
        </c:dLbls>
        <c:axId val="383626232"/>
        <c:axId val="383626624"/>
      </c:scatterChart>
      <c:valAx>
        <c:axId val="3836262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6624"/>
        <c:crosses val="autoZero"/>
        <c:crossBetween val="midCat"/>
        <c:majorUnit val="1"/>
        <c:minorUnit val="0.25"/>
      </c:valAx>
      <c:valAx>
        <c:axId val="383626624"/>
        <c:scaling>
          <c:orientation val="minMax"/>
          <c:max val="1"/>
        </c:scaling>
        <c:delete val="1"/>
        <c:axPos val="l"/>
        <c:numFmt formatCode="General" sourceLinked="1"/>
        <c:majorTickMark val="none"/>
        <c:minorTickMark val="none"/>
        <c:tickLblPos val="none"/>
        <c:crossAx val="3836262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'!$I$56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AC0-4F2E-A1BF-A04127621743}"/>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'!$H$56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6AC0-4F2E-A1BF-A04127621743}"/>
            </c:ext>
          </c:extLst>
        </c:ser>
        <c:dLbls>
          <c:showLegendKey val="0"/>
          <c:showVal val="0"/>
          <c:showCatName val="0"/>
          <c:showSerName val="0"/>
          <c:showPercent val="0"/>
          <c:showBubbleSize val="0"/>
        </c:dLbls>
        <c:axId val="383627408"/>
        <c:axId val="383627800"/>
      </c:scatterChart>
      <c:valAx>
        <c:axId val="38362740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7800"/>
        <c:crosses val="autoZero"/>
        <c:crossBetween val="midCat"/>
        <c:majorUnit val="1"/>
        <c:minorUnit val="0.25"/>
      </c:valAx>
      <c:valAx>
        <c:axId val="383627800"/>
        <c:scaling>
          <c:orientation val="minMax"/>
          <c:max val="1"/>
        </c:scaling>
        <c:delete val="1"/>
        <c:axPos val="l"/>
        <c:numFmt formatCode="General" sourceLinked="1"/>
        <c:majorTickMark val="none"/>
        <c:minorTickMark val="none"/>
        <c:tickLblPos val="none"/>
        <c:crossAx val="38362740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'!$I$59:$I$61</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CE1-40F3-9B97-14E61391CD19}"/>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'!$H$59:$H$61</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CE1-40F3-9B97-14E61391CD19}"/>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'!$I$75:$I$77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8C4D-4F64-8110-C94029E883AF}"/>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'!$H$75:$H$77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8C4D-4F64-8110-C94029E883AF}"/>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'!$I$82:$I$84</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0F88-45D3-A73B-CAEBAA658D2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'!$H$82:$H$84</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0F88-45D3-A73B-CAEBAA658D21}"/>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8147-407E-8F8D-668997FC512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8147-407E-8F8D-668997FC512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8147-407E-8F8D-668997FC5120}"/>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12F-4471-A93F-54198A6CCC0F}"/>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12F-4471-A93F-54198A6CCC0F}"/>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12F-4471-A93F-54198A6CCC0F}"/>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7D-4FC0-8F53-B17BDAF8BCA3}"/>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187D-4FC0-8F53-B17BDAF8BCA3}"/>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BB8-4C78-9E80-763550FC0ECB}"/>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BB8-4C78-9E80-763550FC0ECB}"/>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39B6-43D2-AE14-3E39B0A37EB6}"/>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39B6-43D2-AE14-3E39B0A37EB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DD5-44F2-BE04-37770B65AD98}"/>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'!$H$9</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2DD5-44F2-BE04-37770B65AD98}"/>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'!$I$13:$I$17</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F64A-4909-A5CB-836C5D093A79}"/>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'!$H$13:$H$17</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F64A-4909-A5CB-836C5D093A7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'!$I$19:$I$23</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2983-4061-923C-38B1FAD22F99}"/>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'!$H$19:$H$23</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2983-4061-923C-38B1FAD22F9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01FF-4406-B534-62523130EF5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01FF-4406-B534-62523130EF51}"/>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78973873347811E-2"/>
          <c:y val="0.32558139534883723"/>
          <c:w val="0.87242052253304381"/>
          <c:h val="0.19275041201245194"/>
        </c:manualLayout>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'!$I$88:$I$90</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18A6-4F53-9AB7-D69620505CBC}"/>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'!$H$88:$H$90</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18A6-4F53-9AB7-D69620505CBC}"/>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'!$I$92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B0F-4082-8F03-03FBDA5756F4}"/>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'!$H$92</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DB0F-4082-8F03-03FBDA5756F4}"/>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'!$I$97:$I$99</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410-49A4-857C-1CFBE7579086}"/>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'!$H$97:$H$99</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410-49A4-857C-1CFBE7579086}"/>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'!$I$101:$I$103</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721E-48F3-AC11-55273F5ECDC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'!$H$101:$H$103</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721E-48F3-AC11-55273F5ECDC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'!$I$105:$I$107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352-4517-9AEC-B78841BDA92E}"/>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'!$H$105:$H$107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E352-4517-9AEC-B78841BDA92E}"/>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'!$I$26:$I$28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51F-4FAE-89C1-9B341CF83E07}"/>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'!$H$26:$H$28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E51F-4FAE-89C1-9B341CF83E07}"/>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'!$I$30:$I$32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34E0-417D-AB7C-4B2811F561F9}"/>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'!$H$30:$H$32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34E0-417D-AB7C-4B2811F561F9}"/>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'!$I$53:$I$54</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89A4-46A2-A423-D9AE2FC0758F}"/>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'!$H$53:$H$54</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89A4-46A2-A423-D9AE2FC0758F}"/>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9990804069201"/>
          <c:y val="0.16431699861046781"/>
          <c:w val="0.45940801195471004"/>
          <c:h val="0.55534321445113477"/>
        </c:manualLayout>
      </c:layout>
      <c:radarChart>
        <c:radarStyle val="marker"/>
        <c:varyColors val="0"/>
        <c:ser>
          <c:idx val="1"/>
          <c:order val="0"/>
          <c:tx>
            <c:v>Business Score (%)</c:v>
          </c:tx>
          <c:spPr>
            <a:ln>
              <a:solidFill>
                <a:srgbClr val="002776"/>
              </a:solidFill>
            </a:ln>
          </c:spPr>
          <c:marker>
            <c:spPr>
              <a:solidFill>
                <a:srgbClr val="002776"/>
              </a:solidFill>
              <a:ln>
                <a:solidFill>
                  <a:srgbClr val="002776"/>
                </a:solidFill>
              </a:ln>
            </c:spPr>
          </c:marker>
          <c:cat>
            <c:strRef>
              <c:f>'Summary Output'!$C$6:$C$11</c:f>
              <c:strCache>
                <c:ptCount val="6"/>
                <c:pt idx="0">
                  <c:v>General</c:v>
                </c:pt>
                <c:pt idx="1">
                  <c:v>Workplace Water Supply</c:v>
                </c:pt>
                <c:pt idx="2">
                  <c:v>Workplace Sanitation</c:v>
                </c:pt>
                <c:pt idx="3">
                  <c:v>Workplace Hygiene</c:v>
                </c:pt>
                <c:pt idx="4">
                  <c:v>Value/Supply Chain WASH</c:v>
                </c:pt>
                <c:pt idx="5">
                  <c:v>Community WASH</c:v>
                </c:pt>
              </c:strCache>
            </c:strRef>
          </c:cat>
          <c:val>
            <c:numRef>
              <c:f>'Summary Output'!$F$6:$F$11</c:f>
              <c:numCache>
                <c:formatCode>0%</c:formatCode>
                <c:ptCount val="6"/>
                <c:pt idx="0">
                  <c:v>0.9</c:v>
                </c:pt>
                <c:pt idx="1">
                  <c:v>0.75</c:v>
                </c:pt>
                <c:pt idx="2">
                  <c:v>0.35714285714285715</c:v>
                </c:pt>
                <c:pt idx="3">
                  <c:v>6.25E-2</c:v>
                </c:pt>
                <c:pt idx="4">
                  <c:v>0</c:v>
                </c:pt>
                <c:pt idx="5">
                  <c:v>0</c:v>
                </c:pt>
              </c:numCache>
            </c:numRef>
          </c:val>
          <c:extLst>
            <c:ext xmlns:c16="http://schemas.microsoft.com/office/drawing/2014/chart" uri="{C3380CC4-5D6E-409C-BE32-E72D297353CC}">
              <c16:uniqueId val="{00000000-A764-45F2-98F4-DA67E008BC21}"/>
            </c:ext>
          </c:extLst>
        </c:ser>
        <c:ser>
          <c:idx val="0"/>
          <c:order val="1"/>
          <c:tx>
            <c:v>Pledge Score (%)</c:v>
          </c:tx>
          <c:spPr>
            <a:ln>
              <a:solidFill>
                <a:srgbClr val="92D400"/>
              </a:solidFill>
            </a:ln>
          </c:spPr>
          <c:marker>
            <c:spPr>
              <a:solidFill>
                <a:srgbClr val="92D400"/>
              </a:solidFill>
              <a:ln>
                <a:solidFill>
                  <a:srgbClr val="92D400"/>
                </a:solidFill>
              </a:ln>
            </c:spPr>
          </c:marker>
          <c:cat>
            <c:strRef>
              <c:f>'Summary Output'!$C$6:$C$11</c:f>
              <c:strCache>
                <c:ptCount val="6"/>
                <c:pt idx="0">
                  <c:v>General</c:v>
                </c:pt>
                <c:pt idx="1">
                  <c:v>Workplace Water Supply</c:v>
                </c:pt>
                <c:pt idx="2">
                  <c:v>Workplace Sanitation</c:v>
                </c:pt>
                <c:pt idx="3">
                  <c:v>Workplace Hygiene</c:v>
                </c:pt>
                <c:pt idx="4">
                  <c:v>Value/Supply Chain WASH</c:v>
                </c:pt>
                <c:pt idx="5">
                  <c:v>Community WASH</c:v>
                </c:pt>
              </c:strCache>
            </c:strRef>
          </c:cat>
          <c:val>
            <c:numRef>
              <c:f>'Summary Output'!$G$6:$G$11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A764-45F2-98F4-DA67E008BC21}"/>
            </c:ext>
          </c:extLst>
        </c:ser>
        <c:dLbls>
          <c:showLegendKey val="0"/>
          <c:showVal val="0"/>
          <c:showCatName val="0"/>
          <c:showSerName val="0"/>
          <c:showPercent val="0"/>
          <c:showBubbleSize val="0"/>
        </c:dLbls>
        <c:axId val="262421464"/>
        <c:axId val="262421856"/>
      </c:radarChart>
      <c:catAx>
        <c:axId val="262421464"/>
        <c:scaling>
          <c:orientation val="minMax"/>
        </c:scaling>
        <c:delete val="0"/>
        <c:axPos val="b"/>
        <c:majorGridlines>
          <c:spPr>
            <a:ln w="28575" cap="rnd">
              <a:solidFill>
                <a:schemeClr val="tx1">
                  <a:lumMod val="65000"/>
                  <a:lumOff val="35000"/>
                </a:schemeClr>
              </a:solidFill>
              <a:headEnd type="none"/>
              <a:tailEnd type="stealth" w="med" len="lg"/>
            </a:ln>
          </c:spPr>
        </c:majorGridlines>
        <c:numFmt formatCode="General" sourceLinked="1"/>
        <c:majorTickMark val="out"/>
        <c:minorTickMark val="none"/>
        <c:tickLblPos val="nextTo"/>
        <c:txPr>
          <a:bodyPr anchor="ctr" anchorCtr="1"/>
          <a:lstStyle/>
          <a:p>
            <a:pPr>
              <a:defRPr sz="1200" b="1" i="0" baseline="0"/>
            </a:pPr>
            <a:endParaRPr lang="en-US"/>
          </a:p>
        </c:txPr>
        <c:crossAx val="262421856"/>
        <c:crosses val="autoZero"/>
        <c:auto val="0"/>
        <c:lblAlgn val="ctr"/>
        <c:lblOffset val="100"/>
        <c:noMultiLvlLbl val="0"/>
      </c:catAx>
      <c:valAx>
        <c:axId val="262421856"/>
        <c:scaling>
          <c:orientation val="minMax"/>
          <c:max val="1"/>
          <c:min val="0"/>
        </c:scaling>
        <c:delete val="0"/>
        <c:axPos val="l"/>
        <c:majorGridlines>
          <c:spPr>
            <a:ln>
              <a:solidFill>
                <a:srgbClr val="7F7F7F"/>
              </a:solidFill>
              <a:prstDash val="dash"/>
            </a:ln>
          </c:spPr>
        </c:majorGridlines>
        <c:numFmt formatCode="0%" sourceLinked="1"/>
        <c:majorTickMark val="cross"/>
        <c:minorTickMark val="none"/>
        <c:tickLblPos val="nextTo"/>
        <c:spPr>
          <a:solidFill>
            <a:schemeClr val="bg1">
              <a:alpha val="58000"/>
            </a:schemeClr>
          </a:solidFill>
          <a:ln w="28575" cap="rnd">
            <a:solidFill>
              <a:schemeClr val="tx1">
                <a:lumMod val="65000"/>
                <a:lumOff val="35000"/>
              </a:schemeClr>
            </a:solidFill>
            <a:headEnd type="none"/>
            <a:tailEnd type="stealth" w="med" len="lg"/>
          </a:ln>
        </c:spPr>
        <c:txPr>
          <a:bodyPr/>
          <a:lstStyle/>
          <a:p>
            <a:pPr>
              <a:defRPr sz="1040" b="1" baseline="0"/>
            </a:pPr>
            <a:endParaRPr lang="en-US"/>
          </a:p>
        </c:txPr>
        <c:crossAx val="262421464"/>
        <c:crosses val="autoZero"/>
        <c:crossBetween val="between"/>
      </c:valAx>
      <c:spPr>
        <a:solidFill>
          <a:schemeClr val="bg1"/>
        </a:solidFill>
      </c:spPr>
    </c:plotArea>
    <c:legend>
      <c:legendPos val="r"/>
      <c:layout>
        <c:manualLayout>
          <c:xMode val="edge"/>
          <c:yMode val="edge"/>
          <c:x val="0.17910961303147335"/>
          <c:y val="0.78954477449471916"/>
          <c:w val="0.63602614664501422"/>
          <c:h val="8.8804993896065679E-2"/>
        </c:manualLayout>
      </c:layout>
      <c:overlay val="0"/>
    </c:legend>
    <c:plotVisOnly val="0"/>
    <c:dispBlanksAs val="gap"/>
    <c:showDLblsOverMax val="0"/>
  </c:chart>
  <c:spPr>
    <a:solidFill>
      <a:schemeClr val="bg1"/>
    </a:solidFill>
    <a:ln w="25400">
      <a:noFill/>
    </a:ln>
  </c:spPr>
  <c:printSettings>
    <c:headerFooter/>
    <c:pageMargins b="0.750000000000002" l="0.70000000000000062" r="0.70000000000000062" t="0.75000000000000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9949-402A-85DA-DDDF8B5CAE4C}"/>
            </c:ext>
          </c:extLst>
        </c:ser>
        <c:ser>
          <c:idx val="2"/>
          <c:order val="1"/>
          <c:tx>
            <c:v>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9949-402A-85DA-DDDF8B5CAE4C}"/>
            </c:ext>
          </c:extLst>
        </c:ser>
        <c:dLbls>
          <c:showLegendKey val="0"/>
          <c:showVal val="0"/>
          <c:showCatName val="0"/>
          <c:showSerName val="0"/>
          <c:showPercent val="0"/>
          <c:showBubbleSize val="0"/>
        </c:dLbls>
        <c:axId val="262422640"/>
        <c:axId val="262423032"/>
        <c:extLst>
          <c:ext xmlns:c15="http://schemas.microsoft.com/office/drawing/2012/chart" uri="{02D57815-91ED-43cb-92C2-25804820EDAC}">
            <c15:filteredScatterSeries>
              <c15:ser>
                <c:idx val="1"/>
                <c:order val="2"/>
                <c:tx>
                  <c:strRef>
                    <c:extLst>
                      <c:ext uri="{02D57815-91ED-43cb-92C2-25804820EDAC}">
                        <c15:formulaRef>
                          <c15:sqref>'Self-Assessment'!#REF!</c15:sqref>
                        </c15:formulaRef>
                      </c:ext>
                    </c:extLst>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xVal>
                  <c:numRef>
                    <c:extLst>
                      <c:ext uri="{02D57815-91ED-43cb-92C2-25804820EDAC}">
                        <c15:formulaRef>
                          <c15:sqref>'Self-Assessment'!#REF!</c15:sqref>
                        </c15:formulaRef>
                      </c:ext>
                    </c:extLst>
                  </c:numRef>
                </c:xVal>
                <c:yVal>
                  <c:numLit>
                    <c:formatCode>General</c:formatCode>
                    <c:ptCount val="1"/>
                    <c:pt idx="0">
                      <c:v>0</c:v>
                    </c:pt>
                  </c:numLit>
                </c:yVal>
                <c:smooth val="0"/>
                <c:extLst>
                  <c:ext xmlns:c16="http://schemas.microsoft.com/office/drawing/2014/chart" uri="{C3380CC4-5D6E-409C-BE32-E72D297353CC}">
                    <c16:uniqueId val="{00000002-9949-402A-85DA-DDDF8B5CAE4C}"/>
                  </c:ext>
                </c:extLst>
              </c15:ser>
            </c15:filteredScatterSeries>
          </c:ext>
        </c:extLst>
      </c:scatterChart>
      <c:valAx>
        <c:axId val="262422640"/>
        <c:scaling>
          <c:orientation val="minMax"/>
          <c:max val="3"/>
          <c:min val="0"/>
        </c:scaling>
        <c:delete val="1"/>
        <c:axPos val="b"/>
        <c:numFmt formatCode="General" sourceLinked="1"/>
        <c:majorTickMark val="in"/>
        <c:minorTickMark val="none"/>
        <c:tickLblPos val="none"/>
        <c:crossAx val="262423032"/>
        <c:crosses val="autoZero"/>
        <c:crossBetween val="midCat"/>
        <c:minorUnit val="0.25"/>
      </c:valAx>
      <c:valAx>
        <c:axId val="262423032"/>
        <c:scaling>
          <c:orientation val="minMax"/>
          <c:max val="1"/>
        </c:scaling>
        <c:delete val="1"/>
        <c:axPos val="l"/>
        <c:numFmt formatCode="General" sourceLinked="1"/>
        <c:majorTickMark val="none"/>
        <c:minorTickMark val="none"/>
        <c:tickLblPos val="none"/>
        <c:crossAx val="26242264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388-4E15-B44B-EC7BA65F866F}"/>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Output'!$D$6</c:f>
              <c:numCache>
                <c:formatCode>General</c:formatCode>
                <c:ptCount val="1"/>
                <c:pt idx="0">
                  <c:v>1.8</c:v>
                </c:pt>
              </c:numCache>
            </c:numRef>
          </c:xVal>
          <c:yVal>
            <c:numLit>
              <c:formatCode>General</c:formatCode>
              <c:ptCount val="1"/>
              <c:pt idx="0">
                <c:v>0</c:v>
              </c:pt>
            </c:numLit>
          </c:yVal>
          <c:smooth val="0"/>
          <c:extLst>
            <c:ext xmlns:c16="http://schemas.microsoft.com/office/drawing/2014/chart" uri="{C3380CC4-5D6E-409C-BE32-E72D297353CC}">
              <c16:uniqueId val="{00000001-E388-4E15-B44B-EC7BA65F866F}"/>
            </c:ext>
          </c:extLst>
        </c:ser>
        <c:dLbls>
          <c:showLegendKey val="0"/>
          <c:showVal val="1"/>
          <c:showCatName val="0"/>
          <c:showSerName val="0"/>
          <c:showPercent val="0"/>
          <c:showBubbleSize val="0"/>
        </c:dLbls>
        <c:axId val="262423816"/>
        <c:axId val="262424208"/>
      </c:scatterChart>
      <c:valAx>
        <c:axId val="262423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4208"/>
        <c:crosses val="autoZero"/>
        <c:crossBetween val="midCat"/>
        <c:majorUnit val="1"/>
        <c:minorUnit val="0.25"/>
      </c:valAx>
      <c:valAx>
        <c:axId val="262424208"/>
        <c:scaling>
          <c:orientation val="minMax"/>
          <c:max val="1"/>
        </c:scaling>
        <c:delete val="1"/>
        <c:axPos val="l"/>
        <c:numFmt formatCode="General" sourceLinked="1"/>
        <c:majorTickMark val="none"/>
        <c:minorTickMark val="none"/>
        <c:tickLblPos val="none"/>
        <c:crossAx val="262423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FFE-498F-A889-C9B2A6363F99}"/>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Output'!$D$7</c:f>
              <c:numCache>
                <c:formatCode>0.0</c:formatCode>
                <c:ptCount val="1"/>
                <c:pt idx="0">
                  <c:v>1.5</c:v>
                </c:pt>
              </c:numCache>
            </c:numRef>
          </c:xVal>
          <c:yVal>
            <c:numLit>
              <c:formatCode>General</c:formatCode>
              <c:ptCount val="1"/>
              <c:pt idx="0">
                <c:v>0</c:v>
              </c:pt>
            </c:numLit>
          </c:yVal>
          <c:smooth val="0"/>
          <c:extLst>
            <c:ext xmlns:c16="http://schemas.microsoft.com/office/drawing/2014/chart" uri="{C3380CC4-5D6E-409C-BE32-E72D297353CC}">
              <c16:uniqueId val="{00000001-DFFE-498F-A889-C9B2A6363F99}"/>
            </c:ext>
          </c:extLst>
        </c:ser>
        <c:dLbls>
          <c:showLegendKey val="0"/>
          <c:showVal val="1"/>
          <c:showCatName val="0"/>
          <c:showSerName val="0"/>
          <c:showPercent val="0"/>
          <c:showBubbleSize val="0"/>
        </c:dLbls>
        <c:axId val="262424992"/>
        <c:axId val="262425384"/>
      </c:scatterChart>
      <c:valAx>
        <c:axId val="262424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5384"/>
        <c:crosses val="autoZero"/>
        <c:crossBetween val="midCat"/>
        <c:majorUnit val="1"/>
        <c:minorUnit val="0.25"/>
      </c:valAx>
      <c:valAx>
        <c:axId val="262425384"/>
        <c:scaling>
          <c:orientation val="minMax"/>
          <c:max val="1"/>
        </c:scaling>
        <c:delete val="1"/>
        <c:axPos val="l"/>
        <c:numFmt formatCode="General" sourceLinked="1"/>
        <c:majorTickMark val="none"/>
        <c:minorTickMark val="none"/>
        <c:tickLblPos val="none"/>
        <c:crossAx val="262424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D3A-4888-92B1-E7C197E9FE1D}"/>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Output'!$D$8</c:f>
              <c:numCache>
                <c:formatCode>0.0</c:formatCode>
                <c:ptCount val="1"/>
                <c:pt idx="0">
                  <c:v>0.7142857142857143</c:v>
                </c:pt>
              </c:numCache>
            </c:numRef>
          </c:xVal>
          <c:yVal>
            <c:numLit>
              <c:formatCode>General</c:formatCode>
              <c:ptCount val="1"/>
              <c:pt idx="0">
                <c:v>0</c:v>
              </c:pt>
            </c:numLit>
          </c:yVal>
          <c:smooth val="0"/>
          <c:extLst>
            <c:ext xmlns:c16="http://schemas.microsoft.com/office/drawing/2014/chart" uri="{C3380CC4-5D6E-409C-BE32-E72D297353CC}">
              <c16:uniqueId val="{00000001-6D3A-4888-92B1-E7C197E9FE1D}"/>
            </c:ext>
          </c:extLst>
        </c:ser>
        <c:dLbls>
          <c:showLegendKey val="0"/>
          <c:showVal val="1"/>
          <c:showCatName val="0"/>
          <c:showSerName val="0"/>
          <c:showPercent val="0"/>
          <c:showBubbleSize val="0"/>
        </c:dLbls>
        <c:axId val="262426168"/>
        <c:axId val="262426560"/>
      </c:scatterChart>
      <c:valAx>
        <c:axId val="2624261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6560"/>
        <c:crosses val="autoZero"/>
        <c:crossBetween val="midCat"/>
        <c:majorUnit val="1"/>
        <c:minorUnit val="0.25"/>
      </c:valAx>
      <c:valAx>
        <c:axId val="262426560"/>
        <c:scaling>
          <c:orientation val="minMax"/>
          <c:max val="1"/>
        </c:scaling>
        <c:delete val="1"/>
        <c:axPos val="l"/>
        <c:numFmt formatCode="General" sourceLinked="1"/>
        <c:majorTickMark val="none"/>
        <c:minorTickMark val="none"/>
        <c:tickLblPos val="none"/>
        <c:crossAx val="2624261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48E-4BC5-A8B6-3DD987619B81}"/>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Output'!$D$9</c:f>
              <c:numCache>
                <c:formatCode>0.0</c:formatCode>
                <c:ptCount val="1"/>
                <c:pt idx="0">
                  <c:v>0.125</c:v>
                </c:pt>
              </c:numCache>
            </c:numRef>
          </c:xVal>
          <c:yVal>
            <c:numLit>
              <c:formatCode>General</c:formatCode>
              <c:ptCount val="1"/>
              <c:pt idx="0">
                <c:v>0</c:v>
              </c:pt>
            </c:numLit>
          </c:yVal>
          <c:smooth val="0"/>
          <c:extLst>
            <c:ext xmlns:c16="http://schemas.microsoft.com/office/drawing/2014/chart" uri="{C3380CC4-5D6E-409C-BE32-E72D297353CC}">
              <c16:uniqueId val="{00000001-748E-4BC5-A8B6-3DD987619B81}"/>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Output'!$E$12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903-405A-953C-C935AF56E13D}"/>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Output'!$D$12</c:f>
              <c:numCache>
                <c:formatCode>0.0</c:formatCode>
                <c:ptCount val="1"/>
                <c:pt idx="0">
                  <c:v>0.77419354838709675</c:v>
                </c:pt>
              </c:numCache>
            </c:numRef>
          </c:xVal>
          <c:yVal>
            <c:numLit>
              <c:formatCode>General</c:formatCode>
              <c:ptCount val="1"/>
              <c:pt idx="0">
                <c:v>0</c:v>
              </c:pt>
            </c:numLit>
          </c:yVal>
          <c:smooth val="0"/>
          <c:extLst>
            <c:ext xmlns:c16="http://schemas.microsoft.com/office/drawing/2014/chart" uri="{C3380CC4-5D6E-409C-BE32-E72D297353CC}">
              <c16:uniqueId val="{00000001-D903-405A-953C-C935AF56E13D}"/>
            </c:ext>
          </c:extLst>
        </c:ser>
        <c:dLbls>
          <c:showLegendKey val="0"/>
          <c:showVal val="1"/>
          <c:showCatName val="0"/>
          <c:showSerName val="0"/>
          <c:showPercent val="0"/>
          <c:showBubbleSize val="0"/>
        </c:dLbls>
        <c:axId val="262428520"/>
        <c:axId val="383061928"/>
      </c:scatterChart>
      <c:valAx>
        <c:axId val="26242852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061928"/>
        <c:crosses val="autoZero"/>
        <c:crossBetween val="midCat"/>
        <c:majorUnit val="1"/>
        <c:minorUnit val="0.25"/>
      </c:valAx>
      <c:valAx>
        <c:axId val="383061928"/>
        <c:scaling>
          <c:orientation val="minMax"/>
          <c:max val="1"/>
        </c:scaling>
        <c:delete val="1"/>
        <c:axPos val="l"/>
        <c:numFmt formatCode="General" sourceLinked="1"/>
        <c:majorTickMark val="none"/>
        <c:minorTickMark val="none"/>
        <c:tickLblPos val="none"/>
        <c:crossAx val="26242852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627-41A3-8086-DFF31609A265}"/>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Output'!$D$10</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E627-41A3-8086-DFF31609A265}"/>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282-4C81-8D5A-7D9249E7EF37}"/>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Output'!$D$11</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282-4C81-8D5A-7D9249E7EF37}"/>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xdr:col>
      <xdr:colOff>31750</xdr:colOff>
      <xdr:row>2</xdr:row>
      <xdr:rowOff>76200</xdr:rowOff>
    </xdr:from>
    <xdr:to>
      <xdr:col>18</xdr:col>
      <xdr:colOff>238126</xdr:colOff>
      <xdr:row>51</xdr:row>
      <xdr:rowOff>142875</xdr:rowOff>
    </xdr:to>
    <xdr:sp macro="" textlink="">
      <xdr:nvSpPr>
        <xdr:cNvPr id="2" name="TextBox 1">
          <a:extLst>
            <a:ext uri="{FF2B5EF4-FFF2-40B4-BE49-F238E27FC236}">
              <a16:creationId xmlns:a16="http://schemas.microsoft.com/office/drawing/2014/main" id="{F051DA19-EB77-4E8A-8915-90CCD95AFDB6}"/>
            </a:ext>
          </a:extLst>
        </xdr:cNvPr>
        <xdr:cNvSpPr txBox="1"/>
      </xdr:nvSpPr>
      <xdr:spPr>
        <a:xfrm>
          <a:off x="612775" y="457200"/>
          <a:ext cx="10083801" cy="940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0" i="0">
            <a:solidFill>
              <a:schemeClr val="dk1"/>
            </a:solidFill>
            <a:effectLst/>
            <a:latin typeface="+mn-lt"/>
            <a:ea typeface="+mn-ea"/>
            <a:cs typeface="+mn-cs"/>
          </a:endParaRPr>
        </a:p>
        <a:p>
          <a:r>
            <a:rPr lang="en-IN" sz="1200" b="1" i="0">
              <a:solidFill>
                <a:schemeClr val="dk1"/>
              </a:solidFill>
              <a:effectLst/>
              <a:latin typeface="+mn-lt"/>
              <a:ea typeface="+mn-ea"/>
              <a:cs typeface="+mn-cs"/>
            </a:rPr>
            <a:t>WBCSD Pledge for Access to Safe Water, Sanitation and Hygiene (WASH)</a:t>
          </a:r>
          <a:endParaRPr lang="en-GB" sz="1100" b="1"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Self-assessment tool</a:t>
          </a:r>
          <a:endParaRPr lang="en-GB" sz="11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Instructions</a:t>
          </a:r>
        </a:p>
        <a:p>
          <a:endParaRPr lang="en-GB" sz="1100" b="1">
            <a:solidFill>
              <a:schemeClr val="dk1"/>
            </a:solidFill>
            <a:effectLst/>
            <a:latin typeface="+mn-lt"/>
            <a:ea typeface="+mn-ea"/>
            <a:cs typeface="+mn-cs"/>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The self-assessment tool has been developed by WBCSD to</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support </a:t>
          </a:r>
          <a:r>
            <a:rPr lang="en-GB" sz="1100">
              <a:effectLst/>
              <a:latin typeface="Calibri" panose="020F0502020204030204" pitchFamily="34" charset="0"/>
              <a:ea typeface="Calibri" panose="020F0502020204030204" pitchFamily="34" charset="0"/>
              <a:cs typeface="Times New Roman" panose="02020603050405020304" pitchFamily="18" charset="0"/>
            </a:rPr>
            <a:t>the </a:t>
          </a:r>
          <a:r>
            <a:rPr lang="en-GB" sz="1100" i="1">
              <a:effectLst/>
              <a:latin typeface="Calibri" panose="020F0502020204030204" pitchFamily="34" charset="0"/>
              <a:ea typeface="Calibri" panose="020F0502020204030204" pitchFamily="34" charset="0"/>
              <a:cs typeface="Times New Roman" panose="02020603050405020304" pitchFamily="18" charset="0"/>
            </a:rPr>
            <a:t>WBCSD Pledge for access to safe water, sanitation and hygiene (WASH)</a:t>
          </a:r>
          <a:r>
            <a:rPr lang="en-GB" sz="1100">
              <a:effectLst/>
              <a:latin typeface="Calibri" panose="020F0502020204030204" pitchFamily="34" charset="0"/>
              <a:ea typeface="Calibri" panose="020F0502020204030204" pitchFamily="34" charset="0"/>
              <a:cs typeface="Times New Roman" panose="02020603050405020304" pitchFamily="18" charset="0"/>
            </a:rPr>
            <a:t>, along with the </a:t>
          </a:r>
          <a:r>
            <a:rPr lang="en-GB" sz="1100" i="1">
              <a:effectLst/>
              <a:latin typeface="Calibri" panose="020F0502020204030204" pitchFamily="34" charset="0"/>
              <a:ea typeface="Calibri" panose="020F0502020204030204" pitchFamily="34" charset="0"/>
              <a:cs typeface="Times New Roman" panose="02020603050405020304" pitchFamily="18" charset="0"/>
            </a:rPr>
            <a:t>WASH Pledge guiding principles.</a:t>
          </a:r>
          <a:r>
            <a:rPr lang="en-GB" sz="1100">
              <a:effectLst/>
              <a:latin typeface="Calibri" panose="020F0502020204030204" pitchFamily="34" charset="0"/>
              <a:ea typeface="Calibri" panose="020F0502020204030204" pitchFamily="34" charset="0"/>
              <a:cs typeface="Times New Roman" panose="02020603050405020304" pitchFamily="18" charset="0"/>
            </a:rPr>
            <a:t> It represents a method of assessing the current status of safe WASH at the workplace in a given facility or setting, e.g. an agriculture setting, of the company</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and </a:t>
          </a:r>
          <a:r>
            <a:rPr lang="en-GB" sz="1100">
              <a:effectLst/>
              <a:latin typeface="Calibri" panose="020F0502020204030204" pitchFamily="34" charset="0"/>
              <a:ea typeface="Calibri" panose="020F0502020204030204" pitchFamily="34" charset="0"/>
              <a:cs typeface="Times New Roman" panose="02020603050405020304" pitchFamily="18" charset="0"/>
            </a:rPr>
            <a:t>to identify potential gaps. This tool can be utilized to help identify areas for improvement, and to support decision-making regarding investments and prioritizing actions. </a:t>
          </a: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Contents tab</a:t>
          </a:r>
          <a:r>
            <a:rPr lang="en-GB" sz="1100">
              <a:effectLst/>
              <a:latin typeface="Calibri" panose="020F0502020204030204" pitchFamily="34" charset="0"/>
              <a:ea typeface="Calibri" panose="020F0502020204030204" pitchFamily="34" charset="0"/>
              <a:cs typeface="Times New Roman" panose="02020603050405020304" pitchFamily="18" charset="0"/>
            </a:rPr>
            <a:t>: Displays the overall structure of the tool, with clickable links for ease of navigation. </a:t>
          </a: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Self-assessment tab</a:t>
          </a:r>
          <a:r>
            <a:rPr lang="en-GB" sz="1100">
              <a:effectLst/>
              <a:latin typeface="Calibri" panose="020F0502020204030204" pitchFamily="34" charset="0"/>
              <a:ea typeface="Calibri" panose="020F0502020204030204" pitchFamily="34" charset="0"/>
              <a:cs typeface="Times New Roman" panose="02020603050405020304" pitchFamily="18" charset="0"/>
            </a:rPr>
            <a:t>: The assessment is meant for an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individual company’s facility or workplace location, e.g. an agriculture site, (no aggregation of results from different facilities is done on this spreadsheet). Aligned with the WASH Pledge guiding principles</a:t>
          </a:r>
          <a:r>
            <a:rPr lang="en-GB"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the </a:t>
          </a:r>
          <a:r>
            <a:rPr lang="en-GB" sz="1100">
              <a:solidFill>
                <a:schemeClr val="dk1"/>
              </a:solidFill>
              <a:effectLst/>
              <a:latin typeface="+mn-lt"/>
              <a:ea typeface="+mn-ea"/>
              <a:cs typeface="+mn-cs"/>
            </a:rPr>
            <a:t>self-assessment tab</a:t>
          </a:r>
          <a:r>
            <a:rPr lang="en-GB" sz="1100">
              <a:effectLst/>
              <a:latin typeface="Calibri" panose="020F0502020204030204" pitchFamily="34" charset="0"/>
              <a:ea typeface="Calibri" panose="020F0502020204030204" pitchFamily="34" charset="0"/>
              <a:cs typeface="Times New Roman" panose="02020603050405020304" pitchFamily="18" charset="0"/>
            </a:rPr>
            <a:t> is structured across the following categories: General, Workplace Water Supply, Workplace Sanitation,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Workplace Hygiene, Value/Supply chain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WASH</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and </a:t>
          </a:r>
          <a:r>
            <a:rPr lang="en-GB" sz="1100">
              <a:effectLst/>
              <a:latin typeface="Calibri" panose="020F0502020204030204" pitchFamily="34" charset="0"/>
              <a:ea typeface="Calibri" panose="020F0502020204030204" pitchFamily="34" charset="0"/>
              <a:cs typeface="Times New Roman" panose="02020603050405020304" pitchFamily="18" charset="0"/>
            </a:rPr>
            <a:t>Community WASH. </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Each category contains a certain number of criteria or “dimensions”. There are two different types of dimensions: "Individual" and "Multi-variable" and are to be completed as follows: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0" u="sng">
              <a:effectLst/>
              <a:latin typeface="Calibri" panose="020F0502020204030204" pitchFamily="34" charset="0"/>
              <a:ea typeface="Calibri" panose="020F0502020204030204" pitchFamily="34" charset="0"/>
              <a:cs typeface="Times New Roman" panose="02020603050405020304" pitchFamily="18" charset="0"/>
            </a:rPr>
            <a:t>I</a:t>
          </a:r>
          <a:r>
            <a:rPr lang="en-GB" sz="1100" b="0" u="sng">
              <a:effectLst/>
              <a:latin typeface="Calibri" panose="020F0502020204030204" pitchFamily="34" charset="0"/>
              <a:ea typeface="Calibri" panose="020F0502020204030204" pitchFamily="34" charset="0"/>
              <a:cs typeface="Times New Roman" panose="02020603050405020304" pitchFamily="18" charset="0"/>
            </a:rPr>
            <a:t>ndividual dimension</a:t>
          </a:r>
          <a:r>
            <a:rPr lang="en-GB" sz="1100" b="1">
              <a:effectLst/>
              <a:latin typeface="Calibri" panose="020F0502020204030204" pitchFamily="34" charset="0"/>
              <a:ea typeface="Calibri" panose="020F0502020204030204" pitchFamily="34" charset="0"/>
              <a:cs typeface="Times New Roman" panose="02020603050405020304" pitchFamily="18" charset="0"/>
            </a:rPr>
            <a:t>:</a:t>
          </a:r>
          <a:r>
            <a:rPr lang="en-GB" sz="1100">
              <a:effectLst/>
              <a:latin typeface="Calibri" panose="020F0502020204030204" pitchFamily="34" charset="0"/>
              <a:ea typeface="Calibri" panose="020F0502020204030204" pitchFamily="34" charset="0"/>
              <a:cs typeface="Times New Roman" panose="02020603050405020304" pitchFamily="18" charset="0"/>
            </a:rPr>
            <a:t> Companies can select a rating (</a:t>
          </a:r>
          <a:r>
            <a:rPr lang="en-GB" sz="1100">
              <a:solidFill>
                <a:schemeClr val="dk1"/>
              </a:solidFill>
              <a:effectLst/>
              <a:latin typeface="+mn-lt"/>
              <a:ea typeface="+mn-ea"/>
              <a:cs typeface="+mn-cs"/>
            </a:rPr>
            <a:t>0-2) </a:t>
          </a:r>
          <a:r>
            <a:rPr lang="en-GB" sz="1100">
              <a:effectLst/>
              <a:latin typeface="Calibri" panose="020F0502020204030204" pitchFamily="34" charset="0"/>
              <a:ea typeface="Calibri" panose="020F0502020204030204" pitchFamily="34" charset="0"/>
              <a:cs typeface="Times New Roman" panose="02020603050405020304" pitchFamily="18" charset="0"/>
            </a:rPr>
            <a:t>from a drop-down menu, based on their current performance in the assessed facility, or workplace location, by clicking on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H</a:t>
          </a:r>
          <a:r>
            <a:rPr lang="en-GB" sz="1100">
              <a:effectLst/>
              <a:latin typeface="Calibri" panose="020F0502020204030204" pitchFamily="34" charset="0"/>
              <a:ea typeface="Calibri" panose="020F0502020204030204" pitchFamily="34" charset="0"/>
              <a:cs typeface="Times New Roman" panose="02020603050405020304" pitchFamily="18" charset="0"/>
            </a:rPr>
            <a:t>. Scoring details for individual sub-categories are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E.</a:t>
          </a:r>
          <a:endParaRPr lang="en-US" sz="14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GB" sz="1100" b="0" u="sng">
              <a:effectLst/>
              <a:latin typeface="Calibri" panose="020F0502020204030204" pitchFamily="34" charset="0"/>
              <a:ea typeface="Calibri" panose="020F0502020204030204" pitchFamily="34" charset="0"/>
              <a:cs typeface="Times New Roman" panose="02020603050405020304" pitchFamily="18" charset="0"/>
            </a:rPr>
            <a:t>Multi-variable dimension: </a:t>
          </a:r>
          <a:r>
            <a:rPr lang="en-GB" sz="1100">
              <a:effectLst/>
              <a:latin typeface="Calibri" panose="020F0502020204030204" pitchFamily="34" charset="0"/>
              <a:ea typeface="Calibri" panose="020F0502020204030204" pitchFamily="34" charset="0"/>
              <a:cs typeface="Times New Roman" panose="02020603050405020304" pitchFamily="18" charset="0"/>
            </a:rPr>
            <a:t>Here companies rate each criteria or “dimension” through multiple</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variables (these range from two to seven variables) for their current performance in the assessed facility or workplace location. The user</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can chose a rating</a:t>
          </a:r>
          <a:r>
            <a:rPr lang="en-GB" sz="1100">
              <a:effectLst/>
              <a:latin typeface="Calibri" panose="020F0502020204030204" pitchFamily="34" charset="0"/>
              <a:ea typeface="Calibri" panose="020F0502020204030204" pitchFamily="34" charset="0"/>
              <a:cs typeface="Times New Roman" panose="02020603050405020304" pitchFamily="18" charset="0"/>
            </a:rPr>
            <a:t> (Yes = 1/No = 0 or N/A) from the drop-down menu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F</a:t>
          </a:r>
          <a:r>
            <a:rPr lang="en-GB" sz="1100">
              <a:effectLst/>
              <a:latin typeface="Calibri" panose="020F0502020204030204" pitchFamily="34" charset="0"/>
              <a:ea typeface="Calibri" panose="020F0502020204030204" pitchFamily="34" charset="0"/>
              <a:cs typeface="Times New Roman" panose="02020603050405020304" pitchFamily="18" charset="0"/>
            </a:rPr>
            <a:t> . </a:t>
          </a:r>
          <a:r>
            <a:rPr lang="en-GB" sz="1100">
              <a:solidFill>
                <a:schemeClr val="dk1"/>
              </a:solidFill>
              <a:effectLst/>
              <a:latin typeface="+mn-lt"/>
              <a:ea typeface="+mn-ea"/>
              <a:cs typeface="+mn-cs"/>
            </a:rPr>
            <a:t>Scoring details for multi-variable dimensions are in </a:t>
          </a:r>
          <a:r>
            <a:rPr lang="en-GB" sz="1100">
              <a:solidFill>
                <a:srgbClr val="FF0000"/>
              </a:solidFill>
              <a:effectLst/>
              <a:latin typeface="+mn-lt"/>
              <a:ea typeface="+mn-ea"/>
              <a:cs typeface="+mn-cs"/>
            </a:rPr>
            <a:t>Column G.</a:t>
          </a:r>
          <a:r>
            <a:rPr lang="en-IN" sz="1100" baseline="0">
              <a:solidFill>
                <a:srgbClr val="FF0000"/>
              </a:solidFill>
              <a:effectLst/>
              <a:latin typeface="+mn-lt"/>
              <a:ea typeface="+mn-ea"/>
              <a:cs typeface="+mn-cs"/>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The total rating for each multi-variable dimension is automatically calculated. This score determines the overall current rating for the dimension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H,</a:t>
          </a:r>
          <a:r>
            <a:rPr lang="en-GB" sz="1100">
              <a:effectLst/>
              <a:latin typeface="Calibri" panose="020F0502020204030204" pitchFamily="34" charset="0"/>
              <a:ea typeface="Calibri" panose="020F0502020204030204" pitchFamily="34" charset="0"/>
              <a:cs typeface="Times New Roman" panose="02020603050405020304" pitchFamily="18" charset="0"/>
            </a:rPr>
            <a:t> which is also calculated automatically.</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(Note: Columns and</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rows in grey should be left blank)</a:t>
          </a:r>
          <a:endParaRPr lang="en-US" sz="14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J </a:t>
          </a:r>
          <a:r>
            <a:rPr lang="en-GB" sz="1100">
              <a:effectLst/>
              <a:latin typeface="Calibri" panose="020F0502020204030204" pitchFamily="34" charset="0"/>
              <a:ea typeface="Calibri" panose="020F0502020204030204" pitchFamily="34" charset="0"/>
              <a:cs typeface="Times New Roman" panose="02020603050405020304" pitchFamily="18" charset="0"/>
            </a:rPr>
            <a:t>provides a gap analysis of the company’s current facility or workplace location status for each sub-category </a:t>
          </a:r>
          <a:r>
            <a:rPr lang="en-GB" sz="1100">
              <a:solidFill>
                <a:schemeClr val="accent5">
                  <a:lumMod val="50000"/>
                </a:schemeClr>
              </a:solidFill>
              <a:effectLst/>
              <a:latin typeface="Calibri" panose="020F0502020204030204" pitchFamily="34" charset="0"/>
              <a:ea typeface="Calibri" panose="020F0502020204030204" pitchFamily="34" charset="0"/>
              <a:cs typeface="Times New Roman" panose="02020603050405020304" pitchFamily="18" charset="0"/>
            </a:rPr>
            <a:t>(in blue)</a:t>
          </a:r>
          <a:r>
            <a:rPr lang="en-GB" sz="1100">
              <a:effectLst/>
              <a:latin typeface="Calibri" panose="020F0502020204030204" pitchFamily="34" charset="0"/>
              <a:ea typeface="Calibri" panose="020F0502020204030204" pitchFamily="34" charset="0"/>
              <a:cs typeface="Times New Roman" panose="02020603050405020304" pitchFamily="18" charset="0"/>
            </a:rPr>
            <a:t> compared to the WASH Pledge </a:t>
          </a:r>
          <a:r>
            <a:rPr lang="en-GB" sz="1100">
              <a:solidFill>
                <a:schemeClr val="accent6"/>
              </a:solidFill>
              <a:effectLst/>
              <a:latin typeface="Calibri" panose="020F0502020204030204" pitchFamily="34" charset="0"/>
              <a:ea typeface="Calibri" panose="020F0502020204030204" pitchFamily="34" charset="0"/>
              <a:cs typeface="Times New Roman" panose="02020603050405020304" pitchFamily="18" charset="0"/>
            </a:rPr>
            <a:t>(in green).  </a:t>
          </a:r>
          <a:r>
            <a:rPr lang="en-GB" sz="1100">
              <a:effectLst/>
              <a:latin typeface="Calibri" panose="020F0502020204030204" pitchFamily="34" charset="0"/>
              <a:ea typeface="Calibri" panose="020F0502020204030204" pitchFamily="34" charset="0"/>
              <a:cs typeface="Times New Roman" panose="02020603050405020304" pitchFamily="18" charset="0"/>
            </a:rPr>
            <a:t>Generic details regarding the scores are provided in the Implementation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Assessment Scale </a:t>
          </a:r>
          <a:r>
            <a:rPr lang="en-GB" sz="1100">
              <a:effectLst/>
              <a:latin typeface="Calibri" panose="020F0502020204030204" pitchFamily="34" charset="0"/>
              <a:ea typeface="Calibri" panose="020F0502020204030204" pitchFamily="34" charset="0"/>
              <a:cs typeface="Times New Roman" panose="02020603050405020304" pitchFamily="18" charset="0"/>
            </a:rPr>
            <a:t>(at the bottom of the self-assessment tab), along with some guidelines on interpreting the results. </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Once the rating is complete, companies should add comments and rationale for their ratings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K</a:t>
          </a:r>
          <a:r>
            <a:rPr lang="en-GB" sz="110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 and </a:t>
          </a:r>
          <a:r>
            <a:rPr lang="en-GB" sz="1100">
              <a:effectLst/>
              <a:latin typeface="Calibri" panose="020F0502020204030204" pitchFamily="34" charset="0"/>
              <a:ea typeface="Calibri" panose="020F0502020204030204" pitchFamily="34" charset="0"/>
              <a:cs typeface="Times New Roman" panose="02020603050405020304" pitchFamily="18" charset="0"/>
            </a:rPr>
            <a:t>recommendations 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L</a:t>
          </a:r>
          <a:r>
            <a:rPr lang="en-GB" sz="1100">
              <a:effectLst/>
              <a:latin typeface="Calibri" panose="020F0502020204030204" pitchFamily="34" charset="0"/>
              <a:ea typeface="Calibri" panose="020F0502020204030204" pitchFamily="34" charset="0"/>
              <a:cs typeface="Times New Roman" panose="02020603050405020304" pitchFamily="18" charset="0"/>
            </a:rPr>
            <a:t>. Please refer to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Columns E</a:t>
          </a:r>
          <a:r>
            <a:rPr lang="en-GB" sz="1100">
              <a:effectLst/>
              <a:latin typeface="Calibri" panose="020F0502020204030204" pitchFamily="34" charset="0"/>
              <a:ea typeface="Calibri" panose="020F0502020204030204" pitchFamily="34" charset="0"/>
              <a:cs typeface="Times New Roman" panose="02020603050405020304" pitchFamily="18" charset="0"/>
            </a:rPr>
            <a:t> and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G</a:t>
          </a:r>
          <a:r>
            <a:rPr lang="en-GB" sz="1100">
              <a:effectLst/>
              <a:latin typeface="Calibri" panose="020F0502020204030204" pitchFamily="34" charset="0"/>
              <a:ea typeface="Calibri" panose="020F0502020204030204" pitchFamily="34" charset="0"/>
              <a:cs typeface="Times New Roman" panose="02020603050405020304" pitchFamily="18" charset="0"/>
            </a:rPr>
            <a:t> to identify what needs to be in place to reach full compliance for each sub-category. </a:t>
          </a:r>
          <a:r>
            <a:rPr lang="en-GB" sz="1100" i="1">
              <a:effectLst/>
              <a:latin typeface="Calibri" panose="020F0502020204030204" pitchFamily="34" charset="0"/>
              <a:ea typeface="Calibri" panose="020F0502020204030204" pitchFamily="34" charset="0"/>
              <a:cs typeface="Times New Roman" panose="02020603050405020304" pitchFamily="18" charset="0"/>
            </a:rPr>
            <a:t>If a dimension, is not applicable to a company’s facility or workplace location ‘N/A' will not affect your scores. </a:t>
          </a:r>
          <a:r>
            <a:rPr lang="en-GB" sz="1100">
              <a:effectLst/>
              <a:latin typeface="Calibri" panose="020F0502020204030204" pitchFamily="34" charset="0"/>
              <a:ea typeface="Calibri" panose="020F0502020204030204" pitchFamily="34" charset="0"/>
              <a:cs typeface="Times New Roman" panose="02020603050405020304" pitchFamily="18" charset="0"/>
            </a:rPr>
            <a:t>However, we recommend that</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the reasons be mentioned for an </a:t>
          </a:r>
          <a:r>
            <a:rPr lang="en-GB" sz="1100" i="0" baseline="0">
              <a:effectLst/>
              <a:latin typeface="Calibri" panose="020F0502020204030204" pitchFamily="34" charset="0"/>
              <a:ea typeface="Calibri" panose="020F0502020204030204" pitchFamily="34" charset="0"/>
              <a:cs typeface="Times New Roman" panose="02020603050405020304" pitchFamily="18" charset="0"/>
            </a:rPr>
            <a:t>'</a:t>
          </a:r>
          <a:r>
            <a:rPr lang="en-GB" sz="1100" i="0">
              <a:solidFill>
                <a:schemeClr val="dk1"/>
              </a:solidFill>
              <a:effectLst/>
              <a:latin typeface="+mn-lt"/>
              <a:ea typeface="+mn-ea"/>
              <a:cs typeface="+mn-cs"/>
            </a:rPr>
            <a:t>N/A' rating</a:t>
          </a:r>
          <a:r>
            <a:rPr lang="en-GB" sz="1100" i="0" baseline="0">
              <a:solidFill>
                <a:schemeClr val="dk1"/>
              </a:solidFill>
              <a:effectLst/>
              <a:latin typeface="+mn-lt"/>
              <a:ea typeface="+mn-ea"/>
              <a:cs typeface="+mn-cs"/>
            </a:rPr>
            <a:t> 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the comments section in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K</a:t>
          </a:r>
          <a:r>
            <a:rPr lang="en-GB" sz="1100">
              <a:effectLst/>
              <a:latin typeface="Calibri" panose="020F0502020204030204" pitchFamily="34" charset="0"/>
              <a:ea typeface="Calibri" panose="020F0502020204030204" pitchFamily="34" charset="0"/>
              <a:cs typeface="Times New Roman" panose="02020603050405020304" pitchFamily="18" charset="0"/>
            </a:rPr>
            <a:t> .</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Once a company completes the assesment,</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the scores for each category</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are</a:t>
          </a:r>
          <a:r>
            <a:rPr lang="en-GB" sz="1100">
              <a:effectLst/>
              <a:latin typeface="Calibri" panose="020F0502020204030204" pitchFamily="34" charset="0"/>
              <a:ea typeface="Calibri" panose="020F0502020204030204" pitchFamily="34" charset="0"/>
              <a:cs typeface="Times New Roman" panose="02020603050405020304" pitchFamily="18" charset="0"/>
            </a:rPr>
            <a:t> generated in the summary output tab. </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Summary output tab</a:t>
          </a:r>
          <a:r>
            <a:rPr lang="en-GB" sz="1100">
              <a:effectLst/>
              <a:latin typeface="Calibri" panose="020F0502020204030204" pitchFamily="34" charset="0"/>
              <a:ea typeface="Calibri" panose="020F0502020204030204" pitchFamily="34" charset="0"/>
              <a:cs typeface="Times New Roman" panose="02020603050405020304" pitchFamily="18" charset="0"/>
            </a:rPr>
            <a:t>: Summarizes and displays aggregated results from the self-assessment tab. An overall,</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average</a:t>
          </a:r>
          <a:r>
            <a:rPr lang="en-GB" sz="1100">
              <a:effectLst/>
              <a:latin typeface="Calibri" panose="020F0502020204030204" pitchFamily="34" charset="0"/>
              <a:ea typeface="Calibri" panose="020F0502020204030204" pitchFamily="34" charset="0"/>
              <a:cs typeface="Times New Roman" panose="02020603050405020304" pitchFamily="18" charset="0"/>
            </a:rPr>
            <a:t> score is also provided.</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Company</a:t>
          </a:r>
          <a:r>
            <a:rPr lang="en-GB" sz="1100" b="1" baseline="0">
              <a:effectLst/>
              <a:latin typeface="Calibri" panose="020F0502020204030204" pitchFamily="34" charset="0"/>
              <a:ea typeface="Calibri" panose="020F0502020204030204" pitchFamily="34" charset="0"/>
              <a:cs typeface="Times New Roman" panose="02020603050405020304" pitchFamily="18" charset="0"/>
            </a:rPr>
            <a:t> performance</a:t>
          </a:r>
          <a:r>
            <a:rPr lang="en-GB" sz="11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If the overall score result (cell F12 in the summary output tab) corresponds to meeting at least 90% of Pledge requirements (i.e., total score in D12 equals at least to 1.8), the result of the self-assessment can be considered </a:t>
          </a:r>
          <a:r>
            <a:rPr lang="en-US" sz="1100" b="1">
              <a:effectLst/>
              <a:latin typeface="Calibri" panose="020F0502020204030204" pitchFamily="34" charset="0"/>
              <a:ea typeface="Calibri" panose="020F0502020204030204" pitchFamily="34" charset="0"/>
              <a:cs typeface="Times New Roman" panose="02020603050405020304" pitchFamily="18" charset="0"/>
            </a:rPr>
            <a:t>satisfactory</a:t>
          </a:r>
          <a:r>
            <a:rPr lang="en-US" sz="1100">
              <a:effectLst/>
              <a:latin typeface="Calibri" panose="020F0502020204030204" pitchFamily="34" charset="0"/>
              <a:ea typeface="Calibri" panose="020F0502020204030204" pitchFamily="34" charset="0"/>
              <a:cs typeface="Times New Roman" panose="02020603050405020304" pitchFamily="18" charset="0"/>
            </a:rPr>
            <a:t>, provided that the gaps identified are addressed by the management with a clear action plan and within an appropriate time frame.</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5</xdr:row>
      <xdr:rowOff>190501</xdr:rowOff>
    </xdr:from>
    <xdr:to>
      <xdr:col>9</xdr:col>
      <xdr:colOff>2710144</xdr:colOff>
      <xdr:row>5</xdr:row>
      <xdr:rowOff>757429</xdr:rowOff>
    </xdr:to>
    <xdr:graphicFrame macro="">
      <xdr:nvGraphicFramePr>
        <xdr:cNvPr id="41" name="Chart 40">
          <a:extLst>
            <a:ext uri="{FF2B5EF4-FFF2-40B4-BE49-F238E27FC236}">
              <a16:creationId xmlns:a16="http://schemas.microsoft.com/office/drawing/2014/main" id="{94FBEDF1-044B-4ADA-9737-017C11E2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702468</xdr:colOff>
      <xdr:row>4</xdr:row>
      <xdr:rowOff>11906</xdr:rowOff>
    </xdr:from>
    <xdr:to>
      <xdr:col>10</xdr:col>
      <xdr:colOff>202407</xdr:colOff>
      <xdr:row>5</xdr:row>
      <xdr:rowOff>23812</xdr:rowOff>
    </xdr:to>
    <xdr:graphicFrame macro="">
      <xdr:nvGraphicFramePr>
        <xdr:cNvPr id="42" name="Chart 41">
          <a:extLst>
            <a:ext uri="{FF2B5EF4-FFF2-40B4-BE49-F238E27FC236}">
              <a16:creationId xmlns:a16="http://schemas.microsoft.com/office/drawing/2014/main" id="{7E684888-F57E-496B-939F-B748B5FD1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95250</xdr:colOff>
      <xdr:row>6</xdr:row>
      <xdr:rowOff>428624</xdr:rowOff>
    </xdr:from>
    <xdr:to>
      <xdr:col>9</xdr:col>
      <xdr:colOff>2710144</xdr:colOff>
      <xdr:row>6</xdr:row>
      <xdr:rowOff>1004624</xdr:rowOff>
    </xdr:to>
    <xdr:graphicFrame macro="">
      <xdr:nvGraphicFramePr>
        <xdr:cNvPr id="43" name="Chart 42">
          <a:extLst>
            <a:ext uri="{FF2B5EF4-FFF2-40B4-BE49-F238E27FC236}">
              <a16:creationId xmlns:a16="http://schemas.microsoft.com/office/drawing/2014/main" id="{3DEAC4CA-CAD2-4A4B-BC4D-53AA925F0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11</xdr:row>
      <xdr:rowOff>762000</xdr:rowOff>
    </xdr:from>
    <xdr:to>
      <xdr:col>9</xdr:col>
      <xdr:colOff>2710144</xdr:colOff>
      <xdr:row>11</xdr:row>
      <xdr:rowOff>1328928</xdr:rowOff>
    </xdr:to>
    <xdr:graphicFrame macro="">
      <xdr:nvGraphicFramePr>
        <xdr:cNvPr id="46" name="Chart 45">
          <a:extLst>
            <a:ext uri="{FF2B5EF4-FFF2-40B4-BE49-F238E27FC236}">
              <a16:creationId xmlns:a16="http://schemas.microsoft.com/office/drawing/2014/main" id="{B74CC205-94B3-4676-AFA0-5BDFEF084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95250</xdr:colOff>
      <xdr:row>12</xdr:row>
      <xdr:rowOff>833437</xdr:rowOff>
    </xdr:from>
    <xdr:to>
      <xdr:col>9</xdr:col>
      <xdr:colOff>2710144</xdr:colOff>
      <xdr:row>12</xdr:row>
      <xdr:rowOff>1409437</xdr:rowOff>
    </xdr:to>
    <xdr:graphicFrame macro="">
      <xdr:nvGraphicFramePr>
        <xdr:cNvPr id="47" name="Chart 46">
          <a:extLst>
            <a:ext uri="{FF2B5EF4-FFF2-40B4-BE49-F238E27FC236}">
              <a16:creationId xmlns:a16="http://schemas.microsoft.com/office/drawing/2014/main" id="{41CC4CB8-3B8C-45C1-8B2D-D506907D2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83344</xdr:colOff>
      <xdr:row>24</xdr:row>
      <xdr:rowOff>726281</xdr:rowOff>
    </xdr:from>
    <xdr:to>
      <xdr:col>9</xdr:col>
      <xdr:colOff>2698238</xdr:colOff>
      <xdr:row>24</xdr:row>
      <xdr:rowOff>1302281</xdr:rowOff>
    </xdr:to>
    <xdr:graphicFrame macro="">
      <xdr:nvGraphicFramePr>
        <xdr:cNvPr id="48" name="Chart 47">
          <a:extLst>
            <a:ext uri="{FF2B5EF4-FFF2-40B4-BE49-F238E27FC236}">
              <a16:creationId xmlns:a16="http://schemas.microsoft.com/office/drawing/2014/main" id="{092AAB6F-DEB6-4381-9859-CD4FBC3C3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111372</xdr:colOff>
      <xdr:row>29</xdr:row>
      <xdr:rowOff>899583</xdr:rowOff>
    </xdr:from>
    <xdr:to>
      <xdr:col>9</xdr:col>
      <xdr:colOff>2726266</xdr:colOff>
      <xdr:row>29</xdr:row>
      <xdr:rowOff>1475583</xdr:rowOff>
    </xdr:to>
    <xdr:graphicFrame macro="">
      <xdr:nvGraphicFramePr>
        <xdr:cNvPr id="52" name="Chart 51">
          <a:extLst>
            <a:ext uri="{FF2B5EF4-FFF2-40B4-BE49-F238E27FC236}">
              <a16:creationId xmlns:a16="http://schemas.microsoft.com/office/drawing/2014/main" id="{452FE3EA-428A-4631-A216-C68D177F0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99730</xdr:colOff>
      <xdr:row>33</xdr:row>
      <xdr:rowOff>400312</xdr:rowOff>
    </xdr:from>
    <xdr:to>
      <xdr:col>9</xdr:col>
      <xdr:colOff>2714624</xdr:colOff>
      <xdr:row>33</xdr:row>
      <xdr:rowOff>976312</xdr:rowOff>
    </xdr:to>
    <xdr:graphicFrame macro="">
      <xdr:nvGraphicFramePr>
        <xdr:cNvPr id="54" name="Chart 53">
          <a:extLst>
            <a:ext uri="{FF2B5EF4-FFF2-40B4-BE49-F238E27FC236}">
              <a16:creationId xmlns:a16="http://schemas.microsoft.com/office/drawing/2014/main" id="{A4B31BD4-4B8A-435D-B3E8-0CD57F1B8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95250</xdr:colOff>
      <xdr:row>34</xdr:row>
      <xdr:rowOff>511969</xdr:rowOff>
    </xdr:from>
    <xdr:to>
      <xdr:col>9</xdr:col>
      <xdr:colOff>2710144</xdr:colOff>
      <xdr:row>34</xdr:row>
      <xdr:rowOff>1078897</xdr:rowOff>
    </xdr:to>
    <xdr:graphicFrame macro="">
      <xdr:nvGraphicFramePr>
        <xdr:cNvPr id="55" name="Chart 54">
          <a:extLst>
            <a:ext uri="{FF2B5EF4-FFF2-40B4-BE49-F238E27FC236}">
              <a16:creationId xmlns:a16="http://schemas.microsoft.com/office/drawing/2014/main" id="{C5937626-8DB7-4DB5-80A6-E50F8AB3C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179651</xdr:colOff>
      <xdr:row>36</xdr:row>
      <xdr:rowOff>237595</xdr:rowOff>
    </xdr:from>
    <xdr:to>
      <xdr:col>9</xdr:col>
      <xdr:colOff>2794545</xdr:colOff>
      <xdr:row>38</xdr:row>
      <xdr:rowOff>68529</xdr:rowOff>
    </xdr:to>
    <xdr:graphicFrame macro="">
      <xdr:nvGraphicFramePr>
        <xdr:cNvPr id="56" name="Chart 55">
          <a:extLst>
            <a:ext uri="{FF2B5EF4-FFF2-40B4-BE49-F238E27FC236}">
              <a16:creationId xmlns:a16="http://schemas.microsoft.com/office/drawing/2014/main" id="{A58309B9-40CE-45C2-B57B-7107B5507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83344</xdr:colOff>
      <xdr:row>46</xdr:row>
      <xdr:rowOff>631031</xdr:rowOff>
    </xdr:from>
    <xdr:to>
      <xdr:col>9</xdr:col>
      <xdr:colOff>2698238</xdr:colOff>
      <xdr:row>46</xdr:row>
      <xdr:rowOff>1207031</xdr:rowOff>
    </xdr:to>
    <xdr:graphicFrame macro="">
      <xdr:nvGraphicFramePr>
        <xdr:cNvPr id="57" name="Chart 56">
          <a:extLst>
            <a:ext uri="{FF2B5EF4-FFF2-40B4-BE49-F238E27FC236}">
              <a16:creationId xmlns:a16="http://schemas.microsoft.com/office/drawing/2014/main" id="{45AD8488-2B47-45FF-BA84-8C6DD44A0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133350</xdr:colOff>
      <xdr:row>49</xdr:row>
      <xdr:rowOff>55030</xdr:rowOff>
    </xdr:from>
    <xdr:to>
      <xdr:col>9</xdr:col>
      <xdr:colOff>2754594</xdr:colOff>
      <xdr:row>49</xdr:row>
      <xdr:rowOff>504824</xdr:rowOff>
    </xdr:to>
    <xdr:graphicFrame macro="">
      <xdr:nvGraphicFramePr>
        <xdr:cNvPr id="58" name="Chart 57">
          <a:extLst>
            <a:ext uri="{FF2B5EF4-FFF2-40B4-BE49-F238E27FC236}">
              <a16:creationId xmlns:a16="http://schemas.microsoft.com/office/drawing/2014/main" id="{DA4016C7-6B88-43EC-97A8-554E645C6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106876</xdr:colOff>
      <xdr:row>52</xdr:row>
      <xdr:rowOff>704584</xdr:rowOff>
    </xdr:from>
    <xdr:to>
      <xdr:col>9</xdr:col>
      <xdr:colOff>2778390</xdr:colOff>
      <xdr:row>52</xdr:row>
      <xdr:rowOff>1280584</xdr:rowOff>
    </xdr:to>
    <xdr:graphicFrame macro="">
      <xdr:nvGraphicFramePr>
        <xdr:cNvPr id="59" name="Chart 58">
          <a:extLst>
            <a:ext uri="{FF2B5EF4-FFF2-40B4-BE49-F238E27FC236}">
              <a16:creationId xmlns:a16="http://schemas.microsoft.com/office/drawing/2014/main" id="{553AD135-2516-4328-8A6E-0ACE8BA74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83344</xdr:colOff>
      <xdr:row>56</xdr:row>
      <xdr:rowOff>416718</xdr:rowOff>
    </xdr:from>
    <xdr:to>
      <xdr:col>9</xdr:col>
      <xdr:colOff>2698238</xdr:colOff>
      <xdr:row>56</xdr:row>
      <xdr:rowOff>992718</xdr:rowOff>
    </xdr:to>
    <xdr:graphicFrame macro="">
      <xdr:nvGraphicFramePr>
        <xdr:cNvPr id="64" name="Chart 63">
          <a:extLst>
            <a:ext uri="{FF2B5EF4-FFF2-40B4-BE49-F238E27FC236}">
              <a16:creationId xmlns:a16="http://schemas.microsoft.com/office/drawing/2014/main" id="{7F5F0E24-0604-4D86-BC9A-7251F4A18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95250</xdr:colOff>
      <xdr:row>57</xdr:row>
      <xdr:rowOff>583406</xdr:rowOff>
    </xdr:from>
    <xdr:to>
      <xdr:col>9</xdr:col>
      <xdr:colOff>2710144</xdr:colOff>
      <xdr:row>57</xdr:row>
      <xdr:rowOff>1150334</xdr:rowOff>
    </xdr:to>
    <xdr:graphicFrame macro="">
      <xdr:nvGraphicFramePr>
        <xdr:cNvPr id="65" name="Chart 64">
          <a:extLst>
            <a:ext uri="{FF2B5EF4-FFF2-40B4-BE49-F238E27FC236}">
              <a16:creationId xmlns:a16="http://schemas.microsoft.com/office/drawing/2014/main" id="{3B432372-440E-4837-A79F-FDDF3AE64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135449</xdr:colOff>
      <xdr:row>58</xdr:row>
      <xdr:rowOff>619124</xdr:rowOff>
    </xdr:from>
    <xdr:to>
      <xdr:col>9</xdr:col>
      <xdr:colOff>2750343</xdr:colOff>
      <xdr:row>58</xdr:row>
      <xdr:rowOff>1195124</xdr:rowOff>
    </xdr:to>
    <xdr:graphicFrame macro="">
      <xdr:nvGraphicFramePr>
        <xdr:cNvPr id="66" name="Chart 65">
          <a:extLst>
            <a:ext uri="{FF2B5EF4-FFF2-40B4-BE49-F238E27FC236}">
              <a16:creationId xmlns:a16="http://schemas.microsoft.com/office/drawing/2014/main" id="{BC713B34-193B-4C2A-907D-B8F884046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190500</xdr:colOff>
      <xdr:row>67</xdr:row>
      <xdr:rowOff>495300</xdr:rowOff>
    </xdr:from>
    <xdr:to>
      <xdr:col>9</xdr:col>
      <xdr:colOff>2805394</xdr:colOff>
      <xdr:row>68</xdr:row>
      <xdr:rowOff>401829</xdr:rowOff>
    </xdr:to>
    <xdr:graphicFrame macro="">
      <xdr:nvGraphicFramePr>
        <xdr:cNvPr id="67" name="Chart 66">
          <a:extLst>
            <a:ext uri="{FF2B5EF4-FFF2-40B4-BE49-F238E27FC236}">
              <a16:creationId xmlns:a16="http://schemas.microsoft.com/office/drawing/2014/main" id="{57CB2372-F470-4C7B-A444-3000BF1FA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119857</xdr:colOff>
      <xdr:row>71</xdr:row>
      <xdr:rowOff>768350</xdr:rowOff>
    </xdr:from>
    <xdr:to>
      <xdr:col>9</xdr:col>
      <xdr:colOff>2787138</xdr:colOff>
      <xdr:row>72</xdr:row>
      <xdr:rowOff>485775</xdr:rowOff>
    </xdr:to>
    <xdr:graphicFrame macro="">
      <xdr:nvGraphicFramePr>
        <xdr:cNvPr id="68" name="Chart 67">
          <a:extLst>
            <a:ext uri="{FF2B5EF4-FFF2-40B4-BE49-F238E27FC236}">
              <a16:creationId xmlns:a16="http://schemas.microsoft.com/office/drawing/2014/main" id="{77AF6361-3B99-4FB6-A910-6B0E50580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35719</xdr:colOff>
      <xdr:row>76</xdr:row>
      <xdr:rowOff>571500</xdr:rowOff>
    </xdr:from>
    <xdr:to>
      <xdr:col>9</xdr:col>
      <xdr:colOff>2650613</xdr:colOff>
      <xdr:row>76</xdr:row>
      <xdr:rowOff>1147500</xdr:rowOff>
    </xdr:to>
    <xdr:graphicFrame macro="">
      <xdr:nvGraphicFramePr>
        <xdr:cNvPr id="70" name="Chart 69">
          <a:extLst>
            <a:ext uri="{FF2B5EF4-FFF2-40B4-BE49-F238E27FC236}">
              <a16:creationId xmlns:a16="http://schemas.microsoft.com/office/drawing/2014/main" id="{C4EFB52F-E2A1-45FD-BDAB-0E2B9A773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152400</xdr:colOff>
      <xdr:row>78</xdr:row>
      <xdr:rowOff>440530</xdr:rowOff>
    </xdr:from>
    <xdr:to>
      <xdr:col>9</xdr:col>
      <xdr:colOff>2770469</xdr:colOff>
      <xdr:row>79</xdr:row>
      <xdr:rowOff>302155</xdr:rowOff>
    </xdr:to>
    <xdr:graphicFrame macro="">
      <xdr:nvGraphicFramePr>
        <xdr:cNvPr id="71" name="Chart 70">
          <a:extLst>
            <a:ext uri="{FF2B5EF4-FFF2-40B4-BE49-F238E27FC236}">
              <a16:creationId xmlns:a16="http://schemas.microsoft.com/office/drawing/2014/main" id="{88433029-6247-43F4-88C0-722F0B321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218793</xdr:colOff>
      <xdr:row>85</xdr:row>
      <xdr:rowOff>559594</xdr:rowOff>
    </xdr:from>
    <xdr:to>
      <xdr:col>10</xdr:col>
      <xdr:colOff>47625</xdr:colOff>
      <xdr:row>85</xdr:row>
      <xdr:rowOff>1135594</xdr:rowOff>
    </xdr:to>
    <xdr:graphicFrame macro="">
      <xdr:nvGraphicFramePr>
        <xdr:cNvPr id="73" name="Chart 72">
          <a:extLst>
            <a:ext uri="{FF2B5EF4-FFF2-40B4-BE49-F238E27FC236}">
              <a16:creationId xmlns:a16="http://schemas.microsoft.com/office/drawing/2014/main" id="{CB85C763-6ED5-490E-BB3E-3785B2AE7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83344</xdr:colOff>
      <xdr:row>22</xdr:row>
      <xdr:rowOff>464345</xdr:rowOff>
    </xdr:from>
    <xdr:to>
      <xdr:col>9</xdr:col>
      <xdr:colOff>2698238</xdr:colOff>
      <xdr:row>22</xdr:row>
      <xdr:rowOff>1040345</xdr:rowOff>
    </xdr:to>
    <xdr:graphicFrame macro="">
      <xdr:nvGraphicFramePr>
        <xdr:cNvPr id="74" name="Chart 73">
          <a:extLst>
            <a:ext uri="{FF2B5EF4-FFF2-40B4-BE49-F238E27FC236}">
              <a16:creationId xmlns:a16="http://schemas.microsoft.com/office/drawing/2014/main" id="{71CEEC26-8207-4A07-8AC7-19E81C69B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107156</xdr:colOff>
      <xdr:row>43</xdr:row>
      <xdr:rowOff>650344</xdr:rowOff>
    </xdr:from>
    <xdr:to>
      <xdr:col>9</xdr:col>
      <xdr:colOff>2722050</xdr:colOff>
      <xdr:row>43</xdr:row>
      <xdr:rowOff>1226344</xdr:rowOff>
    </xdr:to>
    <xdr:graphicFrame macro="">
      <xdr:nvGraphicFramePr>
        <xdr:cNvPr id="75" name="Chart 74">
          <a:extLst>
            <a:ext uri="{FF2B5EF4-FFF2-40B4-BE49-F238E27FC236}">
              <a16:creationId xmlns:a16="http://schemas.microsoft.com/office/drawing/2014/main" id="{CCEB2B07-934E-4B59-826B-47ED7EE47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113241</xdr:colOff>
      <xdr:row>63</xdr:row>
      <xdr:rowOff>149753</xdr:rowOff>
    </xdr:from>
    <xdr:to>
      <xdr:col>9</xdr:col>
      <xdr:colOff>2734485</xdr:colOff>
      <xdr:row>63</xdr:row>
      <xdr:rowOff>605367</xdr:rowOff>
    </xdr:to>
    <xdr:graphicFrame macro="">
      <xdr:nvGraphicFramePr>
        <xdr:cNvPr id="76" name="Chart 75">
          <a:extLst>
            <a:ext uri="{FF2B5EF4-FFF2-40B4-BE49-F238E27FC236}">
              <a16:creationId xmlns:a16="http://schemas.microsoft.com/office/drawing/2014/main" id="{6E65DF98-C57E-43F6-BA45-89DE5F130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97368</xdr:colOff>
      <xdr:row>55</xdr:row>
      <xdr:rowOff>650344</xdr:rowOff>
    </xdr:from>
    <xdr:to>
      <xdr:col>9</xdr:col>
      <xdr:colOff>2768882</xdr:colOff>
      <xdr:row>55</xdr:row>
      <xdr:rowOff>1226344</xdr:rowOff>
    </xdr:to>
    <xdr:graphicFrame macro="">
      <xdr:nvGraphicFramePr>
        <xdr:cNvPr id="77" name="Chart 76">
          <a:extLst>
            <a:ext uri="{FF2B5EF4-FFF2-40B4-BE49-F238E27FC236}">
              <a16:creationId xmlns:a16="http://schemas.microsoft.com/office/drawing/2014/main" id="{915E5B17-2B7D-49BC-9F41-3C79FE1BD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180975</xdr:colOff>
      <xdr:row>59</xdr:row>
      <xdr:rowOff>327025</xdr:rowOff>
    </xdr:from>
    <xdr:to>
      <xdr:col>9</xdr:col>
      <xdr:colOff>2789519</xdr:colOff>
      <xdr:row>60</xdr:row>
      <xdr:rowOff>385500</xdr:rowOff>
    </xdr:to>
    <xdr:graphicFrame macro="">
      <xdr:nvGraphicFramePr>
        <xdr:cNvPr id="37" name="Chart 36">
          <a:extLst>
            <a:ext uri="{FF2B5EF4-FFF2-40B4-BE49-F238E27FC236}">
              <a16:creationId xmlns:a16="http://schemas.microsoft.com/office/drawing/2014/main" id="{AABF146B-959F-4D08-A75F-7D609DA5C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114300</xdr:colOff>
      <xdr:row>75</xdr:row>
      <xdr:rowOff>142875</xdr:rowOff>
    </xdr:from>
    <xdr:to>
      <xdr:col>9</xdr:col>
      <xdr:colOff>2765706</xdr:colOff>
      <xdr:row>76</xdr:row>
      <xdr:rowOff>0</xdr:rowOff>
    </xdr:to>
    <xdr:graphicFrame macro="">
      <xdr:nvGraphicFramePr>
        <xdr:cNvPr id="38" name="Chart 37">
          <a:extLst>
            <a:ext uri="{FF2B5EF4-FFF2-40B4-BE49-F238E27FC236}">
              <a16:creationId xmlns:a16="http://schemas.microsoft.com/office/drawing/2014/main" id="{9034D984-40D7-4EB5-BD78-A3EA05027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92075</xdr:colOff>
      <xdr:row>82</xdr:row>
      <xdr:rowOff>73025</xdr:rowOff>
    </xdr:from>
    <xdr:to>
      <xdr:col>9</xdr:col>
      <xdr:colOff>2710144</xdr:colOff>
      <xdr:row>83</xdr:row>
      <xdr:rowOff>52125</xdr:rowOff>
    </xdr:to>
    <xdr:graphicFrame macro="">
      <xdr:nvGraphicFramePr>
        <xdr:cNvPr id="39" name="Chart 38">
          <a:extLst>
            <a:ext uri="{FF2B5EF4-FFF2-40B4-BE49-F238E27FC236}">
              <a16:creationId xmlns:a16="http://schemas.microsoft.com/office/drawing/2014/main" id="{2034E5C4-406C-43A2-A8C4-D65FA9BB5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95250</xdr:colOff>
      <xdr:row>86</xdr:row>
      <xdr:rowOff>583406</xdr:rowOff>
    </xdr:from>
    <xdr:to>
      <xdr:col>9</xdr:col>
      <xdr:colOff>2710144</xdr:colOff>
      <xdr:row>86</xdr:row>
      <xdr:rowOff>1150334</xdr:rowOff>
    </xdr:to>
    <xdr:graphicFrame macro="">
      <xdr:nvGraphicFramePr>
        <xdr:cNvPr id="50" name="Chart 49">
          <a:extLst>
            <a:ext uri="{FF2B5EF4-FFF2-40B4-BE49-F238E27FC236}">
              <a16:creationId xmlns:a16="http://schemas.microsoft.com/office/drawing/2014/main" id="{1A84DECE-4911-4895-B856-87EE994ED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146050</xdr:colOff>
      <xdr:row>97</xdr:row>
      <xdr:rowOff>121973</xdr:rowOff>
    </xdr:from>
    <xdr:to>
      <xdr:col>9</xdr:col>
      <xdr:colOff>2760944</xdr:colOff>
      <xdr:row>97</xdr:row>
      <xdr:rowOff>123751</xdr:rowOff>
    </xdr:to>
    <xdr:graphicFrame macro="">
      <xdr:nvGraphicFramePr>
        <xdr:cNvPr id="36" name="Chart 35">
          <a:extLst>
            <a:ext uri="{FF2B5EF4-FFF2-40B4-BE49-F238E27FC236}">
              <a16:creationId xmlns:a16="http://schemas.microsoft.com/office/drawing/2014/main" id="{87026B7D-5E22-499C-A67E-AE63E7CC9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110066</xdr:colOff>
      <xdr:row>9</xdr:row>
      <xdr:rowOff>550333</xdr:rowOff>
    </xdr:from>
    <xdr:to>
      <xdr:col>9</xdr:col>
      <xdr:colOff>2724960</xdr:colOff>
      <xdr:row>9</xdr:row>
      <xdr:rowOff>1124405</xdr:rowOff>
    </xdr:to>
    <xdr:graphicFrame macro="">
      <xdr:nvGraphicFramePr>
        <xdr:cNvPr id="80" name="Chart 79">
          <a:extLst>
            <a:ext uri="{FF2B5EF4-FFF2-40B4-BE49-F238E27FC236}">
              <a16:creationId xmlns:a16="http://schemas.microsoft.com/office/drawing/2014/main" id="{6D4E4D06-4BF9-4AE5-B7DB-6862E81F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50800</xdr:colOff>
      <xdr:row>10</xdr:row>
      <xdr:rowOff>169333</xdr:rowOff>
    </xdr:from>
    <xdr:to>
      <xdr:col>9</xdr:col>
      <xdr:colOff>2665694</xdr:colOff>
      <xdr:row>10</xdr:row>
      <xdr:rowOff>743405</xdr:rowOff>
    </xdr:to>
    <xdr:graphicFrame macro="">
      <xdr:nvGraphicFramePr>
        <xdr:cNvPr id="89" name="Chart 88">
          <a:extLst>
            <a:ext uri="{FF2B5EF4-FFF2-40B4-BE49-F238E27FC236}">
              <a16:creationId xmlns:a16="http://schemas.microsoft.com/office/drawing/2014/main" id="{7CB19E6D-B37C-4638-A37E-95383840F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95250</xdr:colOff>
      <xdr:row>7</xdr:row>
      <xdr:rowOff>428624</xdr:rowOff>
    </xdr:from>
    <xdr:to>
      <xdr:col>9</xdr:col>
      <xdr:colOff>2710144</xdr:colOff>
      <xdr:row>7</xdr:row>
      <xdr:rowOff>1004624</xdr:rowOff>
    </xdr:to>
    <xdr:graphicFrame macro="">
      <xdr:nvGraphicFramePr>
        <xdr:cNvPr id="101" name="Chart 100">
          <a:extLst>
            <a:ext uri="{FF2B5EF4-FFF2-40B4-BE49-F238E27FC236}">
              <a16:creationId xmlns:a16="http://schemas.microsoft.com/office/drawing/2014/main" id="{CBC65446-911C-4AC4-8B41-337F2E396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110067</xdr:colOff>
      <xdr:row>8</xdr:row>
      <xdr:rowOff>338667</xdr:rowOff>
    </xdr:from>
    <xdr:to>
      <xdr:col>9</xdr:col>
      <xdr:colOff>2724961</xdr:colOff>
      <xdr:row>8</xdr:row>
      <xdr:rowOff>914667</xdr:rowOff>
    </xdr:to>
    <xdr:graphicFrame macro="">
      <xdr:nvGraphicFramePr>
        <xdr:cNvPr id="102" name="Chart 101">
          <a:extLst>
            <a:ext uri="{FF2B5EF4-FFF2-40B4-BE49-F238E27FC236}">
              <a16:creationId xmlns:a16="http://schemas.microsoft.com/office/drawing/2014/main" id="{48C31DC0-239C-445D-80CE-1523300EE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165100</xdr:colOff>
      <xdr:row>13</xdr:row>
      <xdr:rowOff>224366</xdr:rowOff>
    </xdr:from>
    <xdr:to>
      <xdr:col>9</xdr:col>
      <xdr:colOff>2783169</xdr:colOff>
      <xdr:row>15</xdr:row>
      <xdr:rowOff>27971</xdr:rowOff>
    </xdr:to>
    <xdr:graphicFrame macro="">
      <xdr:nvGraphicFramePr>
        <xdr:cNvPr id="105" name="Chart 104">
          <a:extLst>
            <a:ext uri="{FF2B5EF4-FFF2-40B4-BE49-F238E27FC236}">
              <a16:creationId xmlns:a16="http://schemas.microsoft.com/office/drawing/2014/main" id="{D066C00D-A464-459D-955B-2388D64A8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87842</xdr:colOff>
      <xdr:row>19</xdr:row>
      <xdr:rowOff>393700</xdr:rowOff>
    </xdr:from>
    <xdr:to>
      <xdr:col>9</xdr:col>
      <xdr:colOff>2696386</xdr:colOff>
      <xdr:row>21</xdr:row>
      <xdr:rowOff>218472</xdr:rowOff>
    </xdr:to>
    <xdr:graphicFrame macro="">
      <xdr:nvGraphicFramePr>
        <xdr:cNvPr id="106" name="Chart 105">
          <a:extLst>
            <a:ext uri="{FF2B5EF4-FFF2-40B4-BE49-F238E27FC236}">
              <a16:creationId xmlns:a16="http://schemas.microsoft.com/office/drawing/2014/main" id="{346EF7CA-63EC-473A-B7F8-E17A55102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42333</xdr:colOff>
      <xdr:row>25</xdr:row>
      <xdr:rowOff>804333</xdr:rowOff>
    </xdr:from>
    <xdr:to>
      <xdr:col>9</xdr:col>
      <xdr:colOff>2657227</xdr:colOff>
      <xdr:row>25</xdr:row>
      <xdr:rowOff>1380333</xdr:rowOff>
    </xdr:to>
    <xdr:graphicFrame macro="">
      <xdr:nvGraphicFramePr>
        <xdr:cNvPr id="109" name="Chart 108">
          <a:extLst>
            <a:ext uri="{FF2B5EF4-FFF2-40B4-BE49-F238E27FC236}">
              <a16:creationId xmlns:a16="http://schemas.microsoft.com/office/drawing/2014/main" id="{BAA54053-347B-4308-98B9-967FE12E6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61384</xdr:colOff>
      <xdr:row>89</xdr:row>
      <xdr:rowOff>3175</xdr:rowOff>
    </xdr:from>
    <xdr:to>
      <xdr:col>9</xdr:col>
      <xdr:colOff>2804866</xdr:colOff>
      <xdr:row>89</xdr:row>
      <xdr:rowOff>549275</xdr:rowOff>
    </xdr:to>
    <xdr:graphicFrame macro="">
      <xdr:nvGraphicFramePr>
        <xdr:cNvPr id="112" name="Chart 111">
          <a:extLst>
            <a:ext uri="{FF2B5EF4-FFF2-40B4-BE49-F238E27FC236}">
              <a16:creationId xmlns:a16="http://schemas.microsoft.com/office/drawing/2014/main" id="{5EF58781-FABA-4995-968D-6890AEE7F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61383</xdr:colOff>
      <xdr:row>92</xdr:row>
      <xdr:rowOff>89167</xdr:rowOff>
    </xdr:from>
    <xdr:to>
      <xdr:col>9</xdr:col>
      <xdr:colOff>2804865</xdr:colOff>
      <xdr:row>93</xdr:row>
      <xdr:rowOff>250825</xdr:rowOff>
    </xdr:to>
    <xdr:graphicFrame macro="">
      <xdr:nvGraphicFramePr>
        <xdr:cNvPr id="113" name="Chart 112">
          <a:extLst>
            <a:ext uri="{FF2B5EF4-FFF2-40B4-BE49-F238E27FC236}">
              <a16:creationId xmlns:a16="http://schemas.microsoft.com/office/drawing/2014/main" id="{838E3696-CB88-466E-A268-4B3858A1D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25400</xdr:colOff>
      <xdr:row>97</xdr:row>
      <xdr:rowOff>160866</xdr:rowOff>
    </xdr:from>
    <xdr:to>
      <xdr:col>9</xdr:col>
      <xdr:colOff>2775232</xdr:colOff>
      <xdr:row>98</xdr:row>
      <xdr:rowOff>59533</xdr:rowOff>
    </xdr:to>
    <xdr:graphicFrame macro="">
      <xdr:nvGraphicFramePr>
        <xdr:cNvPr id="116" name="Chart 115">
          <a:extLst>
            <a:ext uri="{FF2B5EF4-FFF2-40B4-BE49-F238E27FC236}">
              <a16:creationId xmlns:a16="http://schemas.microsoft.com/office/drawing/2014/main" id="{A75EBA36-2A3C-445F-A834-01E51AE52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118534</xdr:colOff>
      <xdr:row>100</xdr:row>
      <xdr:rowOff>396875</xdr:rowOff>
    </xdr:from>
    <xdr:to>
      <xdr:col>9</xdr:col>
      <xdr:colOff>2871541</xdr:colOff>
      <xdr:row>102</xdr:row>
      <xdr:rowOff>185475</xdr:rowOff>
    </xdr:to>
    <xdr:graphicFrame macro="">
      <xdr:nvGraphicFramePr>
        <xdr:cNvPr id="117" name="Chart 116">
          <a:extLst>
            <a:ext uri="{FF2B5EF4-FFF2-40B4-BE49-F238E27FC236}">
              <a16:creationId xmlns:a16="http://schemas.microsoft.com/office/drawing/2014/main" id="{5F8564C5-77DE-48BD-8AC2-AC2B9372C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9</xdr:col>
      <xdr:colOff>50800</xdr:colOff>
      <xdr:row>104</xdr:row>
      <xdr:rowOff>448734</xdr:rowOff>
    </xdr:from>
    <xdr:to>
      <xdr:col>9</xdr:col>
      <xdr:colOff>2800632</xdr:colOff>
      <xdr:row>105</xdr:row>
      <xdr:rowOff>440534</xdr:rowOff>
    </xdr:to>
    <xdr:graphicFrame macro="">
      <xdr:nvGraphicFramePr>
        <xdr:cNvPr id="118" name="Chart 117">
          <a:extLst>
            <a:ext uri="{FF2B5EF4-FFF2-40B4-BE49-F238E27FC236}">
              <a16:creationId xmlns:a16="http://schemas.microsoft.com/office/drawing/2014/main" id="{006B9F63-E3A0-4C53-9399-F64B18B15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xdr:col>
      <xdr:colOff>63500</xdr:colOff>
      <xdr:row>25</xdr:row>
      <xdr:rowOff>330200</xdr:rowOff>
    </xdr:from>
    <xdr:to>
      <xdr:col>9</xdr:col>
      <xdr:colOff>2672044</xdr:colOff>
      <xdr:row>26</xdr:row>
      <xdr:rowOff>502975</xdr:rowOff>
    </xdr:to>
    <xdr:graphicFrame macro="">
      <xdr:nvGraphicFramePr>
        <xdr:cNvPr id="119" name="Chart 118">
          <a:extLst>
            <a:ext uri="{FF2B5EF4-FFF2-40B4-BE49-F238E27FC236}">
              <a16:creationId xmlns:a16="http://schemas.microsoft.com/office/drawing/2014/main" id="{9C4AD0F9-CA3C-4942-B8EF-2FEA754B1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50800</xdr:colOff>
      <xdr:row>29</xdr:row>
      <xdr:rowOff>685800</xdr:rowOff>
    </xdr:from>
    <xdr:to>
      <xdr:col>9</xdr:col>
      <xdr:colOff>2659344</xdr:colOff>
      <xdr:row>30</xdr:row>
      <xdr:rowOff>569650</xdr:rowOff>
    </xdr:to>
    <xdr:graphicFrame macro="">
      <xdr:nvGraphicFramePr>
        <xdr:cNvPr id="121" name="Chart 120">
          <a:extLst>
            <a:ext uri="{FF2B5EF4-FFF2-40B4-BE49-F238E27FC236}">
              <a16:creationId xmlns:a16="http://schemas.microsoft.com/office/drawing/2014/main" id="{13AE4E56-F431-42D2-ABEB-876F42A17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85725</xdr:colOff>
      <xdr:row>52</xdr:row>
      <xdr:rowOff>511175</xdr:rowOff>
    </xdr:from>
    <xdr:to>
      <xdr:col>9</xdr:col>
      <xdr:colOff>2713319</xdr:colOff>
      <xdr:row>53</xdr:row>
      <xdr:rowOff>208494</xdr:rowOff>
    </xdr:to>
    <xdr:graphicFrame macro="">
      <xdr:nvGraphicFramePr>
        <xdr:cNvPr id="122" name="Chart 121">
          <a:extLst>
            <a:ext uri="{FF2B5EF4-FFF2-40B4-BE49-F238E27FC236}">
              <a16:creationId xmlns:a16="http://schemas.microsoft.com/office/drawing/2014/main" id="{AC8849CE-12ED-4BC6-A11A-30834EE86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371474</xdr:colOff>
      <xdr:row>4</xdr:row>
      <xdr:rowOff>38100</xdr:rowOff>
    </xdr:from>
    <xdr:to>
      <xdr:col>21</xdr:col>
      <xdr:colOff>139699</xdr:colOff>
      <xdr:row>11</xdr:row>
      <xdr:rowOff>219075</xdr:rowOff>
    </xdr:to>
    <xdr:graphicFrame macro="">
      <xdr:nvGraphicFramePr>
        <xdr:cNvPr id="37" name="Chart 36">
          <a:extLst>
            <a:ext uri="{FF2B5EF4-FFF2-40B4-BE49-F238E27FC236}">
              <a16:creationId xmlns:a16="http://schemas.microsoft.com/office/drawing/2014/main" id="{5F8D2CC3-F1B6-4C96-B13F-CE6154A3B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690562</xdr:colOff>
      <xdr:row>4</xdr:row>
      <xdr:rowOff>23812</xdr:rowOff>
    </xdr:from>
    <xdr:to>
      <xdr:col>8</xdr:col>
      <xdr:colOff>190501</xdr:colOff>
      <xdr:row>5</xdr:row>
      <xdr:rowOff>39052</xdr:rowOff>
    </xdr:to>
    <xdr:graphicFrame macro="">
      <xdr:nvGraphicFramePr>
        <xdr:cNvPr id="38" name="Chart 37">
          <a:extLst>
            <a:ext uri="{FF2B5EF4-FFF2-40B4-BE49-F238E27FC236}">
              <a16:creationId xmlns:a16="http://schemas.microsoft.com/office/drawing/2014/main" id="{5DBAE25F-EF9E-4CF0-A9D6-0A1A77F02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59532</xdr:colOff>
      <xdr:row>5</xdr:row>
      <xdr:rowOff>119061</xdr:rowOff>
    </xdr:from>
    <xdr:to>
      <xdr:col>7</xdr:col>
      <xdr:colOff>2674426</xdr:colOff>
      <xdr:row>5</xdr:row>
      <xdr:rowOff>685989</xdr:rowOff>
    </xdr:to>
    <xdr:graphicFrame macro="">
      <xdr:nvGraphicFramePr>
        <xdr:cNvPr id="39" name="Chart 38">
          <a:extLst>
            <a:ext uri="{FF2B5EF4-FFF2-40B4-BE49-F238E27FC236}">
              <a16:creationId xmlns:a16="http://schemas.microsoft.com/office/drawing/2014/main" id="{70734C78-63F8-4E82-9A73-11C018965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6</xdr:row>
      <xdr:rowOff>130970</xdr:rowOff>
    </xdr:from>
    <xdr:to>
      <xdr:col>7</xdr:col>
      <xdr:colOff>2674426</xdr:colOff>
      <xdr:row>6</xdr:row>
      <xdr:rowOff>697898</xdr:rowOff>
    </xdr:to>
    <xdr:graphicFrame macro="">
      <xdr:nvGraphicFramePr>
        <xdr:cNvPr id="40" name="Chart 39">
          <a:extLst>
            <a:ext uri="{FF2B5EF4-FFF2-40B4-BE49-F238E27FC236}">
              <a16:creationId xmlns:a16="http://schemas.microsoft.com/office/drawing/2014/main" id="{D9C39AEB-8692-4465-94C1-624A9908F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59532</xdr:colOff>
      <xdr:row>7</xdr:row>
      <xdr:rowOff>119062</xdr:rowOff>
    </xdr:from>
    <xdr:to>
      <xdr:col>7</xdr:col>
      <xdr:colOff>2674426</xdr:colOff>
      <xdr:row>7</xdr:row>
      <xdr:rowOff>685990</xdr:rowOff>
    </xdr:to>
    <xdr:graphicFrame macro="">
      <xdr:nvGraphicFramePr>
        <xdr:cNvPr id="41" name="Chart 40">
          <a:extLst>
            <a:ext uri="{FF2B5EF4-FFF2-40B4-BE49-F238E27FC236}">
              <a16:creationId xmlns:a16="http://schemas.microsoft.com/office/drawing/2014/main" id="{4253FA92-C94D-43F8-AE08-6A5902202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59532</xdr:colOff>
      <xdr:row>8</xdr:row>
      <xdr:rowOff>130968</xdr:rowOff>
    </xdr:from>
    <xdr:to>
      <xdr:col>7</xdr:col>
      <xdr:colOff>2674426</xdr:colOff>
      <xdr:row>8</xdr:row>
      <xdr:rowOff>697896</xdr:rowOff>
    </xdr:to>
    <xdr:graphicFrame macro="">
      <xdr:nvGraphicFramePr>
        <xdr:cNvPr id="42" name="Chart 41">
          <a:extLst>
            <a:ext uri="{FF2B5EF4-FFF2-40B4-BE49-F238E27FC236}">
              <a16:creationId xmlns:a16="http://schemas.microsoft.com/office/drawing/2014/main" id="{E9784A7A-FFE2-4EEE-A21C-00CA57E10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59532</xdr:colOff>
      <xdr:row>11</xdr:row>
      <xdr:rowOff>130968</xdr:rowOff>
    </xdr:from>
    <xdr:to>
      <xdr:col>7</xdr:col>
      <xdr:colOff>2674426</xdr:colOff>
      <xdr:row>11</xdr:row>
      <xdr:rowOff>697896</xdr:rowOff>
    </xdr:to>
    <xdr:graphicFrame macro="">
      <xdr:nvGraphicFramePr>
        <xdr:cNvPr id="43" name="Chart 42">
          <a:extLst>
            <a:ext uri="{FF2B5EF4-FFF2-40B4-BE49-F238E27FC236}">
              <a16:creationId xmlns:a16="http://schemas.microsoft.com/office/drawing/2014/main" id="{2B8CFB2B-686B-4E8C-9C5D-35FF21557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28575</xdr:colOff>
      <xdr:row>9</xdr:row>
      <xdr:rowOff>161925</xdr:rowOff>
    </xdr:from>
    <xdr:to>
      <xdr:col>7</xdr:col>
      <xdr:colOff>2649819</xdr:colOff>
      <xdr:row>9</xdr:row>
      <xdr:rowOff>722503</xdr:rowOff>
    </xdr:to>
    <xdr:graphicFrame macro="">
      <xdr:nvGraphicFramePr>
        <xdr:cNvPr id="9" name="Chart 8">
          <a:extLst>
            <a:ext uri="{FF2B5EF4-FFF2-40B4-BE49-F238E27FC236}">
              <a16:creationId xmlns:a16="http://schemas.microsoft.com/office/drawing/2014/main" id="{5BBD62A5-5FBD-4E9F-BE05-DB00FFB00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xdr:colOff>
      <xdr:row>10</xdr:row>
      <xdr:rowOff>142875</xdr:rowOff>
    </xdr:from>
    <xdr:to>
      <xdr:col>7</xdr:col>
      <xdr:colOff>2687919</xdr:colOff>
      <xdr:row>10</xdr:row>
      <xdr:rowOff>703453</xdr:rowOff>
    </xdr:to>
    <xdr:graphicFrame macro="">
      <xdr:nvGraphicFramePr>
        <xdr:cNvPr id="10" name="Chart 9">
          <a:extLst>
            <a:ext uri="{FF2B5EF4-FFF2-40B4-BE49-F238E27FC236}">
              <a16:creationId xmlns:a16="http://schemas.microsoft.com/office/drawing/2014/main" id="{6662FAC6-26F8-4118-9285-259F7F8FB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Revised-WBCSD-WASH-Self-Assessment-Tool-pre-Final%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lf-assessment "/>
      <sheetName val="Summary output"/>
    </sheetNames>
    <sheetDataSet>
      <sheetData sheetId="0"/>
      <sheetData sheetId="1"/>
      <sheetData sheetId="2">
        <row r="6">
          <cell r="D6" t="str">
            <v>General</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F95E-D159-4B8F-9FE9-E283D7E3E945}">
  <dimension ref="B2:F2"/>
  <sheetViews>
    <sheetView topLeftCell="A20" workbookViewId="0">
      <selection activeCell="T5" sqref="T5"/>
    </sheetView>
  </sheetViews>
  <sheetFormatPr defaultColWidth="8.7109375" defaultRowHeight="15" x14ac:dyDescent="0.25"/>
  <cols>
    <col min="1" max="16384" width="8.7109375" style="89"/>
  </cols>
  <sheetData>
    <row r="2" spans="2:6" x14ac:dyDescent="0.25">
      <c r="B2" s="90"/>
      <c r="C2" s="90"/>
      <c r="D2" s="90"/>
      <c r="E2" s="90"/>
      <c r="F2" s="9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3C54-BAA5-4BB9-A78B-15809C99C97F}">
  <dimension ref="A2:C6"/>
  <sheetViews>
    <sheetView workbookViewId="0">
      <selection activeCell="B10" sqref="B10"/>
    </sheetView>
  </sheetViews>
  <sheetFormatPr defaultColWidth="9.140625" defaultRowHeight="12.75" x14ac:dyDescent="0.2"/>
  <cols>
    <col min="1" max="1" width="2.5703125" style="91" customWidth="1"/>
    <col min="2" max="2" width="31.140625" style="91" customWidth="1"/>
    <col min="3" max="3" width="109.42578125" style="91" bestFit="1" customWidth="1"/>
    <col min="4" max="16384" width="9.140625" style="92"/>
  </cols>
  <sheetData>
    <row r="2" spans="1:3" x14ac:dyDescent="0.2">
      <c r="B2" s="93" t="s">
        <v>111</v>
      </c>
      <c r="C2" s="93" t="s">
        <v>112</v>
      </c>
    </row>
    <row r="3" spans="1:3" x14ac:dyDescent="0.2">
      <c r="A3" s="94"/>
      <c r="B3" s="95" t="s">
        <v>113</v>
      </c>
      <c r="C3" s="96" t="s">
        <v>114</v>
      </c>
    </row>
    <row r="4" spans="1:3" x14ac:dyDescent="0.2">
      <c r="A4" s="94"/>
      <c r="B4" s="95" t="s">
        <v>115</v>
      </c>
      <c r="C4" s="96" t="s">
        <v>116</v>
      </c>
    </row>
    <row r="5" spans="1:3" ht="15" x14ac:dyDescent="0.25">
      <c r="A5" s="94"/>
      <c r="B5" s="98" t="s">
        <v>117</v>
      </c>
      <c r="C5" s="96" t="s">
        <v>0</v>
      </c>
    </row>
    <row r="6" spans="1:3" x14ac:dyDescent="0.2">
      <c r="B6" s="95" t="s">
        <v>118</v>
      </c>
      <c r="C6" s="97" t="s">
        <v>119</v>
      </c>
    </row>
  </sheetData>
  <hyperlinks>
    <hyperlink ref="B3" location="Cover!A1" display="Cover" xr:uid="{D3223C20-FA01-40DA-987F-0062551A1DDC}"/>
    <hyperlink ref="B4" location="Contents!A1" display="Contents" xr:uid="{236064F7-23A4-4EC8-A8BB-1564F66FC262}"/>
    <hyperlink ref="B6" location="'Summary Output'!A1" display="Summary Output" xr:uid="{5799FDC0-3AA8-4DC6-8F09-D31323884310}"/>
    <hyperlink ref="B5" location="'Self Assessment '!A1" display="Self-Assessment" xr:uid="{6B93DD74-894C-417F-80B2-3DA0473EE3B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29B9-10FC-48DD-A22A-8677592F420C}">
  <dimension ref="A2:M126"/>
  <sheetViews>
    <sheetView showGridLines="0" tabSelected="1" topLeftCell="H1" zoomScale="75" zoomScaleNormal="75" workbookViewId="0">
      <pane ySplit="5" topLeftCell="A89" activePane="bottomLeft" state="frozen"/>
      <selection pane="bottomLeft" activeCell="M1" sqref="M1:M1048576"/>
    </sheetView>
  </sheetViews>
  <sheetFormatPr defaultColWidth="9.140625" defaultRowHeight="15" x14ac:dyDescent="0.25"/>
  <cols>
    <col min="1" max="1" width="2.42578125" style="1" customWidth="1"/>
    <col min="2" max="2" width="10.85546875" style="1" customWidth="1"/>
    <col min="3" max="3" width="14.140625" style="1" customWidth="1"/>
    <col min="4" max="4" width="37.140625" style="1" customWidth="1"/>
    <col min="5" max="5" width="54.42578125" style="100" customWidth="1"/>
    <col min="6" max="6" width="16.85546875" style="1" customWidth="1"/>
    <col min="7" max="7" width="51.42578125" style="1" customWidth="1"/>
    <col min="8" max="9" width="14.7109375" style="1" customWidth="1"/>
    <col min="10" max="10" width="41.85546875" style="1" customWidth="1"/>
    <col min="11" max="12" width="51.85546875" style="1" customWidth="1"/>
    <col min="13" max="13" width="5.5703125" style="1" customWidth="1"/>
    <col min="14" max="16384" width="9.140625" style="4"/>
  </cols>
  <sheetData>
    <row r="2" spans="1:13" ht="21" thickBot="1" x14ac:dyDescent="0.35">
      <c r="B2" s="2" t="s">
        <v>224</v>
      </c>
      <c r="C2" s="2"/>
      <c r="D2" s="3"/>
      <c r="E2" s="99"/>
      <c r="F2" s="3"/>
      <c r="G2" s="3"/>
      <c r="H2" s="3"/>
      <c r="I2" s="3"/>
      <c r="J2" s="3"/>
      <c r="K2" s="3"/>
      <c r="L2" s="3"/>
    </row>
    <row r="3" spans="1:13" ht="21.75" customHeight="1" thickBot="1" x14ac:dyDescent="0.35">
      <c r="C3" s="5"/>
      <c r="F3" s="107"/>
    </row>
    <row r="4" spans="1:13" ht="21.75" customHeight="1" thickBot="1" x14ac:dyDescent="0.3">
      <c r="A4" s="6"/>
      <c r="B4" s="6"/>
      <c r="C4" s="7"/>
      <c r="D4" s="8" t="s">
        <v>225</v>
      </c>
      <c r="E4" s="9"/>
      <c r="F4" s="9"/>
      <c r="G4" s="9"/>
      <c r="H4" s="9"/>
      <c r="I4" s="9"/>
      <c r="J4" s="9"/>
      <c r="K4" s="9"/>
      <c r="L4" s="9"/>
      <c r="M4" s="6"/>
    </row>
    <row r="5" spans="1:13" ht="60" customHeight="1" thickBot="1" x14ac:dyDescent="0.3">
      <c r="A5" s="6"/>
      <c r="B5" s="6"/>
      <c r="C5" s="10"/>
      <c r="D5" s="11" t="s">
        <v>1</v>
      </c>
      <c r="E5" s="11" t="s">
        <v>129</v>
      </c>
      <c r="F5" s="11" t="s">
        <v>131</v>
      </c>
      <c r="G5" s="11" t="s">
        <v>130</v>
      </c>
      <c r="H5" s="52" t="s">
        <v>2</v>
      </c>
      <c r="I5" s="52" t="s">
        <v>171</v>
      </c>
      <c r="J5" s="110" t="s">
        <v>4</v>
      </c>
      <c r="K5" s="52" t="s">
        <v>175</v>
      </c>
      <c r="L5" s="52" t="s">
        <v>5</v>
      </c>
      <c r="M5" s="6"/>
    </row>
    <row r="6" spans="1:13" ht="15.75" thickTop="1" x14ac:dyDescent="0.25">
      <c r="A6" s="6"/>
      <c r="B6" s="12" t="s">
        <v>6</v>
      </c>
      <c r="C6" s="13"/>
      <c r="D6" s="14" t="s">
        <v>7</v>
      </c>
      <c r="E6" s="15"/>
      <c r="F6" s="108" t="s">
        <v>70</v>
      </c>
      <c r="G6" s="15"/>
      <c r="H6" s="223">
        <f>IFERROR(AVERAGE(H7:H11),"n/a")</f>
        <v>1.8</v>
      </c>
      <c r="I6" s="224">
        <f>IFERROR(AVERAGE(I7:I11),0)</f>
        <v>2</v>
      </c>
      <c r="J6" s="17"/>
      <c r="K6" s="18"/>
      <c r="L6" s="19"/>
      <c r="M6" s="6"/>
    </row>
    <row r="7" spans="1:13" ht="92.1" customHeight="1" x14ac:dyDescent="0.25">
      <c r="A7" s="6"/>
      <c r="B7" s="20"/>
      <c r="C7" s="54" t="s">
        <v>8</v>
      </c>
      <c r="D7" s="21" t="s">
        <v>172</v>
      </c>
      <c r="E7" s="22" t="s">
        <v>209</v>
      </c>
      <c r="F7" s="53"/>
      <c r="G7" s="53"/>
      <c r="H7" s="231">
        <v>2</v>
      </c>
      <c r="I7" s="23">
        <v>2</v>
      </c>
      <c r="J7" s="24"/>
      <c r="K7" s="25"/>
      <c r="L7" s="25"/>
      <c r="M7" s="6"/>
    </row>
    <row r="8" spans="1:13" s="28" customFormat="1" ht="123" customHeight="1" x14ac:dyDescent="0.25">
      <c r="A8" s="26"/>
      <c r="B8" s="20"/>
      <c r="C8" s="55" t="s">
        <v>9</v>
      </c>
      <c r="D8" s="21" t="s">
        <v>211</v>
      </c>
      <c r="E8" s="22" t="s">
        <v>210</v>
      </c>
      <c r="F8" s="53"/>
      <c r="G8" s="53"/>
      <c r="H8" s="121">
        <v>2</v>
      </c>
      <c r="I8" s="23">
        <v>2</v>
      </c>
      <c r="J8" s="24"/>
      <c r="K8" s="25"/>
      <c r="L8" s="27"/>
      <c r="M8" s="6"/>
    </row>
    <row r="9" spans="1:13" ht="94.5" customHeight="1" x14ac:dyDescent="0.25">
      <c r="A9" s="6"/>
      <c r="B9" s="20"/>
      <c r="C9" s="54" t="s">
        <v>10</v>
      </c>
      <c r="D9" s="21" t="s">
        <v>58</v>
      </c>
      <c r="E9" s="22" t="s">
        <v>200</v>
      </c>
      <c r="F9" s="53"/>
      <c r="G9" s="53"/>
      <c r="H9" s="121">
        <v>1</v>
      </c>
      <c r="I9" s="23">
        <v>2</v>
      </c>
      <c r="J9" s="29"/>
      <c r="K9" s="25"/>
      <c r="L9" s="25"/>
      <c r="M9" s="6"/>
    </row>
    <row r="10" spans="1:13" ht="134.1" customHeight="1" x14ac:dyDescent="0.25">
      <c r="A10" s="6"/>
      <c r="B10" s="20"/>
      <c r="C10" s="54" t="s">
        <v>59</v>
      </c>
      <c r="D10" s="21" t="s">
        <v>60</v>
      </c>
      <c r="E10" s="22" t="s">
        <v>154</v>
      </c>
      <c r="F10" s="53"/>
      <c r="G10" s="53"/>
      <c r="H10" s="123">
        <v>2</v>
      </c>
      <c r="I10" s="50">
        <v>2</v>
      </c>
      <c r="J10" s="68"/>
      <c r="K10" s="51"/>
      <c r="L10" s="51"/>
      <c r="M10" s="6"/>
    </row>
    <row r="11" spans="1:13" ht="95.45" customHeight="1" thickBot="1" x14ac:dyDescent="0.3">
      <c r="A11" s="6"/>
      <c r="B11" s="20"/>
      <c r="C11" s="54" t="s">
        <v>61</v>
      </c>
      <c r="D11" s="49" t="s">
        <v>62</v>
      </c>
      <c r="E11" s="22" t="s">
        <v>174</v>
      </c>
      <c r="F11" s="67"/>
      <c r="G11" s="53"/>
      <c r="H11" s="121">
        <v>2</v>
      </c>
      <c r="I11" s="23">
        <v>2</v>
      </c>
      <c r="J11" s="29"/>
      <c r="K11" s="25"/>
      <c r="L11" s="25"/>
      <c r="M11" s="6"/>
    </row>
    <row r="12" spans="1:13" ht="16.5" customHeight="1" thickTop="1" x14ac:dyDescent="0.25">
      <c r="A12" s="6"/>
      <c r="B12" s="12" t="s">
        <v>11</v>
      </c>
      <c r="C12" s="13"/>
      <c r="D12" s="57" t="s">
        <v>12</v>
      </c>
      <c r="E12" s="58"/>
      <c r="F12" s="119" t="s">
        <v>70</v>
      </c>
      <c r="G12" s="58"/>
      <c r="H12" s="224">
        <f>IFERROR(AVERAGE(H13:H34),"n/a")</f>
        <v>1.5</v>
      </c>
      <c r="I12" s="224">
        <f>IFERROR(AVERAGE(I13:I34),0)</f>
        <v>2</v>
      </c>
      <c r="J12" s="17"/>
      <c r="K12" s="19"/>
      <c r="L12" s="19"/>
      <c r="M12" s="6"/>
    </row>
    <row r="13" spans="1:13" ht="28.5" customHeight="1" x14ac:dyDescent="0.25">
      <c r="A13" s="237"/>
      <c r="B13" s="299"/>
      <c r="C13" s="239" t="s">
        <v>13</v>
      </c>
      <c r="D13" s="300" t="s">
        <v>63</v>
      </c>
      <c r="E13" s="213" t="s">
        <v>201</v>
      </c>
      <c r="F13" s="132">
        <v>1</v>
      </c>
      <c r="G13" s="314" t="s">
        <v>206</v>
      </c>
      <c r="H13" s="317">
        <f>IF(F18=0, 0,IF(F18=5, 2,1))</f>
        <v>1</v>
      </c>
      <c r="I13" s="249">
        <v>2</v>
      </c>
      <c r="J13" s="308"/>
      <c r="K13" s="308"/>
      <c r="L13" s="308"/>
      <c r="M13" s="6"/>
    </row>
    <row r="14" spans="1:13" ht="27" customHeight="1" x14ac:dyDescent="0.25">
      <c r="A14" s="237"/>
      <c r="B14" s="299"/>
      <c r="C14" s="239"/>
      <c r="D14" s="301"/>
      <c r="E14" s="216" t="s">
        <v>202</v>
      </c>
      <c r="F14" s="132">
        <v>1</v>
      </c>
      <c r="G14" s="315"/>
      <c r="H14" s="318"/>
      <c r="I14" s="250"/>
      <c r="J14" s="309"/>
      <c r="K14" s="309"/>
      <c r="L14" s="309"/>
      <c r="M14" s="6"/>
    </row>
    <row r="15" spans="1:13" ht="28.5" customHeight="1" x14ac:dyDescent="0.25">
      <c r="A15" s="237"/>
      <c r="B15" s="299"/>
      <c r="C15" s="239"/>
      <c r="D15" s="301"/>
      <c r="E15" s="232" t="s">
        <v>205</v>
      </c>
      <c r="F15" s="125" t="s">
        <v>57</v>
      </c>
      <c r="G15" s="315"/>
      <c r="H15" s="318"/>
      <c r="I15" s="250"/>
      <c r="J15" s="309"/>
      <c r="K15" s="309"/>
      <c r="L15" s="309"/>
      <c r="M15" s="6"/>
    </row>
    <row r="16" spans="1:13" ht="15" customHeight="1" x14ac:dyDescent="0.25">
      <c r="A16" s="237"/>
      <c r="B16" s="299"/>
      <c r="C16" s="239"/>
      <c r="D16" s="301"/>
      <c r="E16" s="217" t="s">
        <v>191</v>
      </c>
      <c r="F16" s="125">
        <v>1</v>
      </c>
      <c r="G16" s="315"/>
      <c r="H16" s="318"/>
      <c r="I16" s="250"/>
      <c r="J16" s="309"/>
      <c r="K16" s="309"/>
      <c r="L16" s="309"/>
      <c r="M16" s="6"/>
    </row>
    <row r="17" spans="1:13" ht="15.95" customHeight="1" x14ac:dyDescent="0.25">
      <c r="A17" s="237"/>
      <c r="B17" s="299"/>
      <c r="C17" s="239"/>
      <c r="D17" s="301"/>
      <c r="E17" s="106" t="s">
        <v>155</v>
      </c>
      <c r="F17" s="126">
        <v>0</v>
      </c>
      <c r="G17" s="315"/>
      <c r="H17" s="318"/>
      <c r="I17" s="250"/>
      <c r="J17" s="309"/>
      <c r="K17" s="309"/>
      <c r="L17" s="309"/>
      <c r="M17" s="6"/>
    </row>
    <row r="18" spans="1:13" ht="16.5" customHeight="1" x14ac:dyDescent="0.25">
      <c r="A18" s="237"/>
      <c r="B18" s="299"/>
      <c r="C18" s="66"/>
      <c r="D18" s="302"/>
      <c r="E18" s="154" t="s">
        <v>109</v>
      </c>
      <c r="F18" s="155">
        <f t="array" ref="F18">SUM(IF(F13:F17=" 'n/a'",1,F13:F17))</f>
        <v>4</v>
      </c>
      <c r="G18" s="316"/>
      <c r="H18" s="319"/>
      <c r="I18" s="258"/>
      <c r="J18" s="310"/>
      <c r="K18" s="310"/>
      <c r="L18" s="310"/>
      <c r="M18" s="6"/>
    </row>
    <row r="19" spans="1:13" ht="18" customHeight="1" x14ac:dyDescent="0.25">
      <c r="A19" s="237"/>
      <c r="B19" s="299"/>
      <c r="C19" s="239" t="s">
        <v>14</v>
      </c>
      <c r="D19" s="300" t="s">
        <v>65</v>
      </c>
      <c r="E19" s="211" t="s">
        <v>71</v>
      </c>
      <c r="F19" s="132">
        <v>1</v>
      </c>
      <c r="G19" s="303" t="s">
        <v>226</v>
      </c>
      <c r="H19" s="311">
        <f>IF(F24=0, 0,IF(F24=5, 2,1))</f>
        <v>1</v>
      </c>
      <c r="I19" s="306">
        <v>2</v>
      </c>
      <c r="J19" s="308"/>
      <c r="K19" s="308"/>
      <c r="L19" s="308"/>
      <c r="M19" s="6"/>
    </row>
    <row r="20" spans="1:13" ht="39" customHeight="1" x14ac:dyDescent="0.25">
      <c r="A20" s="237"/>
      <c r="B20" s="299"/>
      <c r="C20" s="239"/>
      <c r="D20" s="301"/>
      <c r="E20" s="212" t="s">
        <v>72</v>
      </c>
      <c r="F20" s="130">
        <v>1</v>
      </c>
      <c r="G20" s="304"/>
      <c r="H20" s="312"/>
      <c r="I20" s="282"/>
      <c r="J20" s="309"/>
      <c r="K20" s="309"/>
      <c r="L20" s="309"/>
      <c r="M20" s="6"/>
    </row>
    <row r="21" spans="1:13" ht="13.5" customHeight="1" x14ac:dyDescent="0.25">
      <c r="A21" s="237"/>
      <c r="B21" s="299"/>
      <c r="C21" s="239"/>
      <c r="D21" s="301"/>
      <c r="E21" s="212" t="s">
        <v>207</v>
      </c>
      <c r="F21" s="128">
        <v>1</v>
      </c>
      <c r="G21" s="304"/>
      <c r="H21" s="312"/>
      <c r="I21" s="282"/>
      <c r="J21" s="309"/>
      <c r="K21" s="309"/>
      <c r="L21" s="309"/>
      <c r="M21" s="6"/>
    </row>
    <row r="22" spans="1:13" ht="28.5" customHeight="1" x14ac:dyDescent="0.25">
      <c r="A22" s="237"/>
      <c r="B22" s="299"/>
      <c r="C22" s="239"/>
      <c r="D22" s="301"/>
      <c r="E22" s="212" t="s">
        <v>203</v>
      </c>
      <c r="F22" s="130">
        <v>0</v>
      </c>
      <c r="G22" s="304"/>
      <c r="H22" s="312"/>
      <c r="I22" s="282"/>
      <c r="J22" s="309"/>
      <c r="K22" s="309"/>
      <c r="L22" s="309"/>
      <c r="M22" s="6"/>
    </row>
    <row r="23" spans="1:13" s="60" customFormat="1" ht="28.5" customHeight="1" x14ac:dyDescent="0.25">
      <c r="A23" s="237"/>
      <c r="B23" s="299"/>
      <c r="C23" s="239"/>
      <c r="D23" s="301"/>
      <c r="E23" s="61" t="s">
        <v>73</v>
      </c>
      <c r="F23" s="131">
        <v>1</v>
      </c>
      <c r="G23" s="304"/>
      <c r="H23" s="312"/>
      <c r="I23" s="282"/>
      <c r="J23" s="309"/>
      <c r="K23" s="309"/>
      <c r="L23" s="309"/>
      <c r="M23" s="59"/>
    </row>
    <row r="24" spans="1:13" s="60" customFormat="1" ht="14.1" customHeight="1" x14ac:dyDescent="0.25">
      <c r="A24" s="237"/>
      <c r="B24" s="299"/>
      <c r="C24" s="239"/>
      <c r="D24" s="302"/>
      <c r="E24" s="154" t="s">
        <v>109</v>
      </c>
      <c r="F24" s="155">
        <f t="array" ref="F24">SUM(IF(F19:F23=" 'n/a'",1,F19:F23))</f>
        <v>4</v>
      </c>
      <c r="G24" s="305"/>
      <c r="H24" s="313"/>
      <c r="I24" s="307"/>
      <c r="J24" s="310"/>
      <c r="K24" s="310"/>
      <c r="L24" s="310"/>
      <c r="M24" s="59"/>
    </row>
    <row r="25" spans="1:13" s="33" customFormat="1" ht="117.6" customHeight="1" x14ac:dyDescent="0.25">
      <c r="A25" s="6"/>
      <c r="B25" s="31"/>
      <c r="C25" s="54" t="s">
        <v>15</v>
      </c>
      <c r="D25" s="21" t="s">
        <v>64</v>
      </c>
      <c r="E25" s="22" t="s">
        <v>176</v>
      </c>
      <c r="F25" s="67"/>
      <c r="G25" s="53"/>
      <c r="H25" s="121">
        <v>1</v>
      </c>
      <c r="I25" s="23">
        <v>2</v>
      </c>
      <c r="J25" s="24"/>
      <c r="K25" s="25"/>
      <c r="L25" s="25"/>
      <c r="M25" s="6"/>
    </row>
    <row r="26" spans="1:13" s="33" customFormat="1" ht="31.5" customHeight="1" x14ac:dyDescent="0.25">
      <c r="A26" s="237"/>
      <c r="B26" s="238"/>
      <c r="C26" s="239" t="s">
        <v>66</v>
      </c>
      <c r="D26" s="300" t="s">
        <v>67</v>
      </c>
      <c r="E26" s="211" t="s">
        <v>122</v>
      </c>
      <c r="F26" s="133" t="s">
        <v>57</v>
      </c>
      <c r="G26" s="290" t="s">
        <v>223</v>
      </c>
      <c r="H26" s="246">
        <f>+IF(F29=0,0,IF(F29=3,2,1))</f>
        <v>2</v>
      </c>
      <c r="I26" s="249">
        <v>2</v>
      </c>
      <c r="J26" s="252"/>
      <c r="K26" s="234"/>
      <c r="L26" s="234"/>
      <c r="M26" s="6"/>
    </row>
    <row r="27" spans="1:13" s="33" customFormat="1" ht="45.6" customHeight="1" x14ac:dyDescent="0.25">
      <c r="A27" s="237"/>
      <c r="B27" s="238"/>
      <c r="C27" s="239"/>
      <c r="D27" s="301"/>
      <c r="E27" s="212" t="s">
        <v>156</v>
      </c>
      <c r="F27" s="130">
        <v>1</v>
      </c>
      <c r="G27" s="291"/>
      <c r="H27" s="247"/>
      <c r="I27" s="250"/>
      <c r="J27" s="253"/>
      <c r="K27" s="235"/>
      <c r="L27" s="235"/>
      <c r="M27" s="6"/>
    </row>
    <row r="28" spans="1:13" s="33" customFormat="1" ht="39.6" customHeight="1" x14ac:dyDescent="0.25">
      <c r="A28" s="237"/>
      <c r="B28" s="238"/>
      <c r="C28" s="239"/>
      <c r="D28" s="301"/>
      <c r="E28" s="225" t="s">
        <v>157</v>
      </c>
      <c r="F28" s="131">
        <v>1</v>
      </c>
      <c r="G28" s="291"/>
      <c r="H28" s="247"/>
      <c r="I28" s="250"/>
      <c r="J28" s="253"/>
      <c r="K28" s="235"/>
      <c r="L28" s="235"/>
      <c r="M28" s="6"/>
    </row>
    <row r="29" spans="1:13" s="33" customFormat="1" ht="18" customHeight="1" x14ac:dyDescent="0.25">
      <c r="A29" s="237"/>
      <c r="B29" s="238"/>
      <c r="C29" s="239"/>
      <c r="D29" s="302"/>
      <c r="E29" s="158" t="s">
        <v>109</v>
      </c>
      <c r="F29" s="157">
        <f t="array" ref="F29">SUM(IF(F26:F28= " 'n/a'",1,F26:F28))</f>
        <v>3</v>
      </c>
      <c r="G29" s="292"/>
      <c r="H29" s="257"/>
      <c r="I29" s="258"/>
      <c r="J29" s="259"/>
      <c r="K29" s="260"/>
      <c r="L29" s="260"/>
      <c r="M29" s="6"/>
    </row>
    <row r="30" spans="1:13" s="33" customFormat="1" ht="54.95" customHeight="1" x14ac:dyDescent="0.25">
      <c r="A30" s="237"/>
      <c r="B30" s="238"/>
      <c r="C30" s="239" t="s">
        <v>16</v>
      </c>
      <c r="D30" s="296" t="s">
        <v>68</v>
      </c>
      <c r="E30" s="211" t="s">
        <v>208</v>
      </c>
      <c r="F30" s="133" t="s">
        <v>57</v>
      </c>
      <c r="G30" s="243" t="s">
        <v>178</v>
      </c>
      <c r="H30" s="246">
        <f>+IF(F33=0,0,IF(F33=3,2,1))</f>
        <v>2</v>
      </c>
      <c r="I30" s="249">
        <v>2</v>
      </c>
      <c r="J30" s="252"/>
      <c r="K30" s="234"/>
      <c r="L30" s="234"/>
      <c r="M30" s="6"/>
    </row>
    <row r="31" spans="1:13" s="33" customFormat="1" ht="54.95" customHeight="1" x14ac:dyDescent="0.25">
      <c r="A31" s="237"/>
      <c r="B31" s="238"/>
      <c r="C31" s="239"/>
      <c r="D31" s="297"/>
      <c r="E31" s="212" t="s">
        <v>123</v>
      </c>
      <c r="F31" s="130">
        <v>1</v>
      </c>
      <c r="G31" s="244"/>
      <c r="H31" s="247"/>
      <c r="I31" s="250"/>
      <c r="J31" s="253"/>
      <c r="K31" s="235"/>
      <c r="L31" s="235"/>
      <c r="M31" s="6"/>
    </row>
    <row r="32" spans="1:13" s="33" customFormat="1" ht="44.45" customHeight="1" x14ac:dyDescent="0.25">
      <c r="A32" s="237"/>
      <c r="B32" s="238"/>
      <c r="C32" s="239"/>
      <c r="D32" s="297"/>
      <c r="E32" s="134" t="s">
        <v>124</v>
      </c>
      <c r="F32" s="226">
        <v>1</v>
      </c>
      <c r="G32" s="244"/>
      <c r="H32" s="247"/>
      <c r="I32" s="250"/>
      <c r="J32" s="253"/>
      <c r="K32" s="235"/>
      <c r="L32" s="235"/>
      <c r="M32" s="6"/>
    </row>
    <row r="33" spans="1:13" s="33" customFormat="1" ht="18" customHeight="1" x14ac:dyDescent="0.25">
      <c r="A33" s="237"/>
      <c r="B33" s="238"/>
      <c r="C33" s="239"/>
      <c r="D33" s="298"/>
      <c r="E33" s="158" t="s">
        <v>109</v>
      </c>
      <c r="F33" s="159">
        <f t="array" ref="F33">SUM(IF(F30:F32=" 'n/a'",1,F30:F32))</f>
        <v>3</v>
      </c>
      <c r="G33" s="256"/>
      <c r="H33" s="257"/>
      <c r="I33" s="258"/>
      <c r="J33" s="259"/>
      <c r="K33" s="260"/>
      <c r="L33" s="260"/>
      <c r="M33" s="6"/>
    </row>
    <row r="34" spans="1:13" ht="99" customHeight="1" thickBot="1" x14ac:dyDescent="0.3">
      <c r="A34" s="6"/>
      <c r="B34" s="31"/>
      <c r="C34" s="54" t="s">
        <v>17</v>
      </c>
      <c r="D34" s="32" t="s">
        <v>69</v>
      </c>
      <c r="E34" s="22" t="s">
        <v>177</v>
      </c>
      <c r="F34" s="53"/>
      <c r="G34" s="53"/>
      <c r="H34" s="121">
        <v>2</v>
      </c>
      <c r="I34" s="23">
        <v>2</v>
      </c>
      <c r="J34" s="24"/>
      <c r="K34" s="25"/>
      <c r="L34" s="25"/>
      <c r="M34" s="6"/>
    </row>
    <row r="35" spans="1:13" ht="15.75" thickTop="1" x14ac:dyDescent="0.25">
      <c r="A35" s="6"/>
      <c r="B35" s="12" t="s">
        <v>18</v>
      </c>
      <c r="C35" s="13"/>
      <c r="D35" s="30" t="s">
        <v>19</v>
      </c>
      <c r="E35" s="15"/>
      <c r="F35" s="111" t="s">
        <v>70</v>
      </c>
      <c r="G35" s="15"/>
      <c r="H35" s="224">
        <f>IFERROR(AVERAGE(H36:H57),"n/a")</f>
        <v>0.7142857142857143</v>
      </c>
      <c r="I35" s="224">
        <f>IFERROR(AVERAGE(I36:I57),0)</f>
        <v>2</v>
      </c>
      <c r="J35" s="17"/>
      <c r="K35" s="19"/>
      <c r="L35" s="19"/>
      <c r="M35" s="6"/>
    </row>
    <row r="36" spans="1:13" ht="70.5" customHeight="1" x14ac:dyDescent="0.25">
      <c r="A36" s="237"/>
      <c r="B36" s="238"/>
      <c r="C36" s="239" t="s">
        <v>20</v>
      </c>
      <c r="D36" s="271" t="s">
        <v>204</v>
      </c>
      <c r="E36" s="218" t="s">
        <v>133</v>
      </c>
      <c r="F36" s="127">
        <v>1</v>
      </c>
      <c r="G36" s="293" t="s">
        <v>179</v>
      </c>
      <c r="H36" s="246">
        <f>+IF(F43=0,0,IF(F43=7,2,1))</f>
        <v>2</v>
      </c>
      <c r="I36" s="249">
        <v>2</v>
      </c>
      <c r="J36" s="252"/>
      <c r="K36" s="234"/>
      <c r="L36" s="234"/>
      <c r="M36" s="6"/>
    </row>
    <row r="37" spans="1:13" ht="28.5" customHeight="1" x14ac:dyDescent="0.25">
      <c r="A37" s="237"/>
      <c r="B37" s="238"/>
      <c r="C37" s="239"/>
      <c r="D37" s="272"/>
      <c r="E37" s="212" t="s">
        <v>134</v>
      </c>
      <c r="F37" s="125">
        <v>1</v>
      </c>
      <c r="G37" s="294"/>
      <c r="H37" s="247"/>
      <c r="I37" s="250"/>
      <c r="J37" s="253"/>
      <c r="K37" s="235"/>
      <c r="L37" s="235"/>
      <c r="M37" s="6"/>
    </row>
    <row r="38" spans="1:13" ht="30" customHeight="1" x14ac:dyDescent="0.25">
      <c r="A38" s="237"/>
      <c r="B38" s="238"/>
      <c r="C38" s="239"/>
      <c r="D38" s="272"/>
      <c r="E38" s="212" t="s">
        <v>135</v>
      </c>
      <c r="F38" s="135">
        <v>1</v>
      </c>
      <c r="G38" s="294"/>
      <c r="H38" s="247"/>
      <c r="I38" s="250"/>
      <c r="J38" s="253"/>
      <c r="K38" s="235"/>
      <c r="L38" s="235"/>
      <c r="M38" s="6"/>
    </row>
    <row r="39" spans="1:13" ht="30" customHeight="1" x14ac:dyDescent="0.25">
      <c r="A39" s="237"/>
      <c r="B39" s="238"/>
      <c r="C39" s="239"/>
      <c r="D39" s="272"/>
      <c r="E39" s="219" t="s">
        <v>158</v>
      </c>
      <c r="F39" s="125">
        <v>1</v>
      </c>
      <c r="G39" s="294"/>
      <c r="H39" s="247"/>
      <c r="I39" s="250"/>
      <c r="J39" s="253"/>
      <c r="K39" s="235"/>
      <c r="L39" s="235"/>
      <c r="M39" s="6"/>
    </row>
    <row r="40" spans="1:13" ht="30.95" customHeight="1" x14ac:dyDescent="0.25">
      <c r="A40" s="237"/>
      <c r="B40" s="238"/>
      <c r="C40" s="239"/>
      <c r="D40" s="272"/>
      <c r="E40" s="212" t="s">
        <v>74</v>
      </c>
      <c r="F40" s="125" t="s">
        <v>57</v>
      </c>
      <c r="G40" s="294"/>
      <c r="H40" s="247"/>
      <c r="I40" s="250"/>
      <c r="J40" s="253"/>
      <c r="K40" s="235"/>
      <c r="L40" s="235"/>
      <c r="M40" s="6"/>
    </row>
    <row r="41" spans="1:13" ht="29.45" customHeight="1" x14ac:dyDescent="0.25">
      <c r="A41" s="237"/>
      <c r="B41" s="238"/>
      <c r="C41" s="239"/>
      <c r="D41" s="272"/>
      <c r="E41" s="219" t="s">
        <v>173</v>
      </c>
      <c r="F41" s="135" t="s">
        <v>57</v>
      </c>
      <c r="G41" s="294"/>
      <c r="H41" s="247"/>
      <c r="I41" s="250"/>
      <c r="J41" s="253"/>
      <c r="K41" s="235"/>
      <c r="L41" s="235"/>
      <c r="M41" s="6"/>
    </row>
    <row r="42" spans="1:13" ht="17.100000000000001" customHeight="1" x14ac:dyDescent="0.25">
      <c r="A42" s="237"/>
      <c r="B42" s="238"/>
      <c r="C42" s="239"/>
      <c r="D42" s="272"/>
      <c r="E42" s="62" t="s">
        <v>159</v>
      </c>
      <c r="F42" s="136">
        <v>1</v>
      </c>
      <c r="G42" s="294"/>
      <c r="H42" s="247"/>
      <c r="I42" s="250"/>
      <c r="J42" s="253"/>
      <c r="K42" s="235"/>
      <c r="L42" s="235"/>
      <c r="M42" s="6"/>
    </row>
    <row r="43" spans="1:13" ht="17.100000000000001" customHeight="1" x14ac:dyDescent="0.25">
      <c r="A43" s="237"/>
      <c r="B43" s="238"/>
      <c r="C43" s="239"/>
      <c r="D43" s="276"/>
      <c r="E43" s="160" t="s">
        <v>109</v>
      </c>
      <c r="F43" s="159">
        <f t="array" ref="F43">SUM(IF(F36:F42=" 'n/a'",1,F36:F42))</f>
        <v>7</v>
      </c>
      <c r="G43" s="295"/>
      <c r="H43" s="257"/>
      <c r="I43" s="258"/>
      <c r="J43" s="259"/>
      <c r="K43" s="260"/>
      <c r="L43" s="260"/>
      <c r="M43" s="6"/>
    </row>
    <row r="44" spans="1:13" ht="81.95" customHeight="1" x14ac:dyDescent="0.25">
      <c r="A44" s="237"/>
      <c r="B44" s="238"/>
      <c r="C44" s="239" t="s">
        <v>21</v>
      </c>
      <c r="D44" s="271" t="s">
        <v>75</v>
      </c>
      <c r="E44" s="211" t="s">
        <v>125</v>
      </c>
      <c r="F44" s="128">
        <v>1</v>
      </c>
      <c r="G44" s="290" t="s">
        <v>180</v>
      </c>
      <c r="H44" s="246">
        <f>IF(F46=0,0,IF(F46=2,2,1))</f>
        <v>1</v>
      </c>
      <c r="I44" s="249">
        <v>2</v>
      </c>
      <c r="J44" s="252"/>
      <c r="K44" s="234"/>
      <c r="L44" s="234"/>
      <c r="M44" s="6"/>
    </row>
    <row r="45" spans="1:13" ht="42" customHeight="1" x14ac:dyDescent="0.25">
      <c r="A45" s="237"/>
      <c r="B45" s="238"/>
      <c r="C45" s="239"/>
      <c r="D45" s="272"/>
      <c r="E45" s="62" t="s">
        <v>126</v>
      </c>
      <c r="F45" s="136">
        <v>0</v>
      </c>
      <c r="G45" s="291"/>
      <c r="H45" s="247"/>
      <c r="I45" s="250"/>
      <c r="J45" s="253"/>
      <c r="K45" s="235"/>
      <c r="L45" s="235"/>
      <c r="M45" s="6"/>
    </row>
    <row r="46" spans="1:13" ht="17.100000000000001" customHeight="1" x14ac:dyDescent="0.25">
      <c r="A46" s="237"/>
      <c r="B46" s="238"/>
      <c r="C46" s="239"/>
      <c r="D46" s="276"/>
      <c r="E46" s="156" t="s">
        <v>109</v>
      </c>
      <c r="F46" s="159">
        <f t="array" ref="F46">SUM(IF(F44:F45=" 'n/a'",1,F44:F45))</f>
        <v>1</v>
      </c>
      <c r="G46" s="292"/>
      <c r="H46" s="257"/>
      <c r="I46" s="258"/>
      <c r="J46" s="259"/>
      <c r="K46" s="260"/>
      <c r="L46" s="260"/>
      <c r="M46" s="6"/>
    </row>
    <row r="47" spans="1:13" ht="111.6" customHeight="1" x14ac:dyDescent="0.25">
      <c r="A47" s="6"/>
      <c r="B47" s="31"/>
      <c r="C47" s="56" t="s">
        <v>22</v>
      </c>
      <c r="D47" s="32" t="s">
        <v>76</v>
      </c>
      <c r="E47" s="22" t="s">
        <v>181</v>
      </c>
      <c r="F47" s="120"/>
      <c r="G47" s="53"/>
      <c r="H47" s="121">
        <v>0</v>
      </c>
      <c r="I47" s="23">
        <v>2</v>
      </c>
      <c r="J47" s="24"/>
      <c r="K47" s="25"/>
      <c r="L47" s="25"/>
      <c r="M47" s="6"/>
    </row>
    <row r="48" spans="1:13" ht="33" customHeight="1" x14ac:dyDescent="0.25">
      <c r="A48" s="237"/>
      <c r="B48" s="238"/>
      <c r="C48" s="239" t="s">
        <v>23</v>
      </c>
      <c r="D48" s="271" t="s">
        <v>77</v>
      </c>
      <c r="E48" s="211" t="s">
        <v>78</v>
      </c>
      <c r="F48" s="128"/>
      <c r="G48" s="243" t="s">
        <v>182</v>
      </c>
      <c r="H48" s="246">
        <f>IF(F52=0,0,IF(F52=4,2,1))</f>
        <v>0</v>
      </c>
      <c r="I48" s="249">
        <v>2</v>
      </c>
      <c r="J48" s="252"/>
      <c r="K48" s="234"/>
      <c r="L48" s="234"/>
      <c r="M48" s="6"/>
    </row>
    <row r="49" spans="1:13" ht="29.45" customHeight="1" x14ac:dyDescent="0.25">
      <c r="A49" s="237"/>
      <c r="B49" s="238"/>
      <c r="C49" s="239"/>
      <c r="D49" s="272"/>
      <c r="E49" s="212" t="s">
        <v>79</v>
      </c>
      <c r="F49" s="135"/>
      <c r="G49" s="244"/>
      <c r="H49" s="247"/>
      <c r="I49" s="250"/>
      <c r="J49" s="253"/>
      <c r="K49" s="235"/>
      <c r="L49" s="235"/>
      <c r="M49" s="6"/>
    </row>
    <row r="50" spans="1:13" ht="55.5" customHeight="1" x14ac:dyDescent="0.25">
      <c r="A50" s="237"/>
      <c r="B50" s="238"/>
      <c r="C50" s="239"/>
      <c r="D50" s="272"/>
      <c r="E50" s="212" t="s">
        <v>80</v>
      </c>
      <c r="F50" s="125"/>
      <c r="G50" s="244"/>
      <c r="H50" s="247"/>
      <c r="I50" s="250"/>
      <c r="J50" s="253"/>
      <c r="K50" s="235"/>
      <c r="L50" s="235"/>
      <c r="M50" s="6"/>
    </row>
    <row r="51" spans="1:13" ht="30" customHeight="1" x14ac:dyDescent="0.25">
      <c r="A51" s="237"/>
      <c r="B51" s="238"/>
      <c r="C51" s="239"/>
      <c r="D51" s="272"/>
      <c r="E51" s="112" t="s">
        <v>160</v>
      </c>
      <c r="F51" s="136"/>
      <c r="G51" s="244"/>
      <c r="H51" s="247"/>
      <c r="I51" s="250"/>
      <c r="J51" s="253"/>
      <c r="K51" s="235"/>
      <c r="L51" s="235"/>
      <c r="M51" s="6"/>
    </row>
    <row r="52" spans="1:13" ht="18.600000000000001" customHeight="1" x14ac:dyDescent="0.25">
      <c r="A52" s="237"/>
      <c r="B52" s="238"/>
      <c r="C52" s="239"/>
      <c r="D52" s="276"/>
      <c r="E52" s="156" t="s">
        <v>109</v>
      </c>
      <c r="F52" s="159">
        <f t="array" ref="F52">SUM(IF(F48:F51=" 'n/a'",1,F48:F51))</f>
        <v>0</v>
      </c>
      <c r="G52" s="256"/>
      <c r="H52" s="257"/>
      <c r="I52" s="258"/>
      <c r="J52" s="259"/>
      <c r="K52" s="260"/>
      <c r="L52" s="260"/>
      <c r="M52" s="6"/>
    </row>
    <row r="53" spans="1:13" ht="58.5" customHeight="1" x14ac:dyDescent="0.25">
      <c r="A53" s="237"/>
      <c r="B53" s="238"/>
      <c r="C53" s="239" t="s">
        <v>24</v>
      </c>
      <c r="D53" s="287" t="s">
        <v>81</v>
      </c>
      <c r="E53" s="211" t="s">
        <v>128</v>
      </c>
      <c r="F53" s="137"/>
      <c r="G53" s="290" t="s">
        <v>192</v>
      </c>
      <c r="H53" s="246">
        <f>IF(F55=0,0,IF(F55=2,2,1))</f>
        <v>0</v>
      </c>
      <c r="I53" s="249">
        <v>2</v>
      </c>
      <c r="J53" s="252"/>
      <c r="K53" s="234"/>
      <c r="L53" s="234"/>
      <c r="M53" s="6"/>
    </row>
    <row r="54" spans="1:13" ht="30.95" customHeight="1" x14ac:dyDescent="0.25">
      <c r="A54" s="237"/>
      <c r="B54" s="238"/>
      <c r="C54" s="239"/>
      <c r="D54" s="288"/>
      <c r="E54" s="105" t="s">
        <v>127</v>
      </c>
      <c r="F54" s="138"/>
      <c r="G54" s="291"/>
      <c r="H54" s="247"/>
      <c r="I54" s="250"/>
      <c r="J54" s="253"/>
      <c r="K54" s="235"/>
      <c r="L54" s="235"/>
      <c r="M54" s="6"/>
    </row>
    <row r="55" spans="1:13" ht="15.6" customHeight="1" x14ac:dyDescent="0.25">
      <c r="A55" s="237"/>
      <c r="B55" s="238"/>
      <c r="C55" s="239"/>
      <c r="D55" s="289"/>
      <c r="E55" s="156" t="s">
        <v>109</v>
      </c>
      <c r="F55" s="159">
        <f t="array" ref="F55">SUM(IF(F53:F54=" 'n/a'",1,F53:F54))</f>
        <v>0</v>
      </c>
      <c r="G55" s="292"/>
      <c r="H55" s="257"/>
      <c r="I55" s="258"/>
      <c r="J55" s="259"/>
      <c r="K55" s="260"/>
      <c r="L55" s="260"/>
      <c r="M55" s="6"/>
    </row>
    <row r="56" spans="1:13" ht="134.1" customHeight="1" x14ac:dyDescent="0.25">
      <c r="A56" s="6"/>
      <c r="B56" s="31"/>
      <c r="C56" s="55" t="s">
        <v>25</v>
      </c>
      <c r="D56" s="32" t="s">
        <v>27</v>
      </c>
      <c r="E56" s="22" t="s">
        <v>183</v>
      </c>
      <c r="F56" s="53"/>
      <c r="G56" s="53"/>
      <c r="H56" s="122">
        <v>1</v>
      </c>
      <c r="I56" s="34">
        <v>2</v>
      </c>
      <c r="J56" s="24"/>
      <c r="K56" s="25"/>
      <c r="L56" s="25"/>
      <c r="M56" s="6"/>
    </row>
    <row r="57" spans="1:13" s="33" customFormat="1" ht="114" customHeight="1" thickBot="1" x14ac:dyDescent="0.3">
      <c r="A57" s="6"/>
      <c r="B57" s="31"/>
      <c r="C57" s="56" t="s">
        <v>26</v>
      </c>
      <c r="D57" s="32" t="s">
        <v>82</v>
      </c>
      <c r="E57" s="22" t="s">
        <v>184</v>
      </c>
      <c r="F57" s="53"/>
      <c r="G57" s="53"/>
      <c r="H57" s="121">
        <v>1</v>
      </c>
      <c r="I57" s="23">
        <v>2</v>
      </c>
      <c r="J57" s="24"/>
      <c r="K57" s="25"/>
      <c r="L57" s="25"/>
      <c r="M57" s="6"/>
    </row>
    <row r="58" spans="1:13" ht="21.95" customHeight="1" thickTop="1" x14ac:dyDescent="0.25">
      <c r="A58" s="6"/>
      <c r="B58" s="12" t="s">
        <v>28</v>
      </c>
      <c r="C58" s="13"/>
      <c r="D58" s="30" t="s">
        <v>29</v>
      </c>
      <c r="E58" s="15"/>
      <c r="F58" s="227" t="s">
        <v>70</v>
      </c>
      <c r="G58" s="15"/>
      <c r="H58" s="224">
        <f>IFERROR(AVERAGE(H59:H86),"n/a")</f>
        <v>0.125</v>
      </c>
      <c r="I58" s="224">
        <f>IFERROR(AVERAGE(I59:I86),0)</f>
        <v>2</v>
      </c>
      <c r="J58" s="17"/>
      <c r="K58" s="19"/>
      <c r="L58" s="19"/>
      <c r="M58" s="6"/>
    </row>
    <row r="59" spans="1:13" ht="20.45" customHeight="1" x14ac:dyDescent="0.25">
      <c r="A59" s="237"/>
      <c r="B59" s="238"/>
      <c r="C59" s="239" t="s">
        <v>30</v>
      </c>
      <c r="D59" s="271" t="s">
        <v>83</v>
      </c>
      <c r="E59" s="218" t="s">
        <v>142</v>
      </c>
      <c r="F59" s="139"/>
      <c r="G59" s="277" t="s">
        <v>212</v>
      </c>
      <c r="H59" s="246">
        <f>IF(F62=0,0,IF(F62=3,2,1))</f>
        <v>0</v>
      </c>
      <c r="I59" s="249">
        <v>2</v>
      </c>
      <c r="J59" s="252"/>
      <c r="K59" s="234"/>
      <c r="L59" s="234"/>
      <c r="M59" s="6"/>
    </row>
    <row r="60" spans="1:13" ht="30.6" customHeight="1" x14ac:dyDescent="0.25">
      <c r="A60" s="237"/>
      <c r="B60" s="238"/>
      <c r="C60" s="239"/>
      <c r="D60" s="272"/>
      <c r="E60" s="212" t="s">
        <v>161</v>
      </c>
      <c r="F60" s="138"/>
      <c r="G60" s="278"/>
      <c r="H60" s="247"/>
      <c r="I60" s="250"/>
      <c r="J60" s="253"/>
      <c r="K60" s="235"/>
      <c r="L60" s="235"/>
      <c r="M60" s="6"/>
    </row>
    <row r="61" spans="1:13" ht="45.6" customHeight="1" x14ac:dyDescent="0.25">
      <c r="A61" s="237"/>
      <c r="B61" s="238"/>
      <c r="C61" s="239"/>
      <c r="D61" s="272"/>
      <c r="E61" s="62" t="s">
        <v>143</v>
      </c>
      <c r="F61" s="140"/>
      <c r="G61" s="278"/>
      <c r="H61" s="247"/>
      <c r="I61" s="250"/>
      <c r="J61" s="253"/>
      <c r="K61" s="235"/>
      <c r="L61" s="235"/>
      <c r="M61" s="6"/>
    </row>
    <row r="62" spans="1:13" ht="20.100000000000001" customHeight="1" x14ac:dyDescent="0.25">
      <c r="A62" s="237"/>
      <c r="B62" s="238"/>
      <c r="C62" s="239"/>
      <c r="D62" s="276"/>
      <c r="E62" s="156" t="s">
        <v>109</v>
      </c>
      <c r="F62" s="159">
        <f t="array" ref="F62">SUM(IF(F59:F61=" 'n/a'",1,F59:F61))</f>
        <v>0</v>
      </c>
      <c r="G62" s="286"/>
      <c r="H62" s="257"/>
      <c r="I62" s="258"/>
      <c r="J62" s="259"/>
      <c r="K62" s="260"/>
      <c r="L62" s="260"/>
      <c r="M62" s="6"/>
    </row>
    <row r="63" spans="1:13" ht="54.95" customHeight="1" x14ac:dyDescent="0.25">
      <c r="A63" s="237"/>
      <c r="B63" s="238"/>
      <c r="C63" s="239" t="s">
        <v>31</v>
      </c>
      <c r="D63" s="271" t="s">
        <v>193</v>
      </c>
      <c r="E63" s="211" t="s">
        <v>85</v>
      </c>
      <c r="F63" s="137"/>
      <c r="G63" s="277" t="s">
        <v>194</v>
      </c>
      <c r="H63" s="246">
        <f>IF(F66=0,0,IF(F66=3,2,1))</f>
        <v>0</v>
      </c>
      <c r="I63" s="249">
        <v>2</v>
      </c>
      <c r="J63" s="252"/>
      <c r="K63" s="234"/>
      <c r="L63" s="234"/>
      <c r="M63" s="6"/>
    </row>
    <row r="64" spans="1:13" ht="56.45" customHeight="1" x14ac:dyDescent="0.25">
      <c r="A64" s="237"/>
      <c r="B64" s="238"/>
      <c r="C64" s="239"/>
      <c r="D64" s="272"/>
      <c r="E64" s="212" t="s">
        <v>162</v>
      </c>
      <c r="F64" s="141"/>
      <c r="G64" s="278"/>
      <c r="H64" s="247"/>
      <c r="I64" s="250"/>
      <c r="J64" s="253"/>
      <c r="K64" s="235"/>
      <c r="L64" s="235"/>
      <c r="M64" s="6"/>
    </row>
    <row r="65" spans="1:13" ht="32.1" customHeight="1" x14ac:dyDescent="0.25">
      <c r="A65" s="237"/>
      <c r="B65" s="238"/>
      <c r="C65" s="239"/>
      <c r="D65" s="272"/>
      <c r="E65" s="124" t="s">
        <v>163</v>
      </c>
      <c r="F65" s="129"/>
      <c r="G65" s="278"/>
      <c r="H65" s="247"/>
      <c r="I65" s="250"/>
      <c r="J65" s="253"/>
      <c r="K65" s="235"/>
      <c r="L65" s="235"/>
      <c r="M65" s="6"/>
    </row>
    <row r="66" spans="1:13" ht="15.95" customHeight="1" x14ac:dyDescent="0.25">
      <c r="A66" s="237"/>
      <c r="B66" s="238"/>
      <c r="C66" s="239"/>
      <c r="D66" s="276"/>
      <c r="E66" s="156" t="s">
        <v>109</v>
      </c>
      <c r="F66" s="159">
        <f t="array" ref="F66">SUM(IF(F63:F65=" 'n/a'",1,F63:F65))</f>
        <v>0</v>
      </c>
      <c r="G66" s="286"/>
      <c r="H66" s="257"/>
      <c r="I66" s="258"/>
      <c r="J66" s="259"/>
      <c r="K66" s="260"/>
      <c r="L66" s="260"/>
      <c r="M66" s="6"/>
    </row>
    <row r="67" spans="1:13" ht="30.6" customHeight="1" x14ac:dyDescent="0.25">
      <c r="A67" s="237"/>
      <c r="B67" s="238"/>
      <c r="C67" s="239" t="s">
        <v>32</v>
      </c>
      <c r="D67" s="271" t="s">
        <v>145</v>
      </c>
      <c r="E67" s="211" t="s">
        <v>86</v>
      </c>
      <c r="F67" s="139"/>
      <c r="G67" s="277" t="s">
        <v>213</v>
      </c>
      <c r="H67" s="246">
        <f>IF(F71=0,0,IF(F71=4,2,1))</f>
        <v>0</v>
      </c>
      <c r="I67" s="249">
        <v>2</v>
      </c>
      <c r="J67" s="252"/>
      <c r="K67" s="234"/>
      <c r="L67" s="234"/>
      <c r="M67" s="6"/>
    </row>
    <row r="68" spans="1:13" ht="30.95" customHeight="1" x14ac:dyDescent="0.25">
      <c r="A68" s="237"/>
      <c r="B68" s="238"/>
      <c r="C68" s="239"/>
      <c r="D68" s="272"/>
      <c r="E68" s="212" t="s">
        <v>87</v>
      </c>
      <c r="F68" s="138"/>
      <c r="G68" s="278"/>
      <c r="H68" s="247"/>
      <c r="I68" s="250"/>
      <c r="J68" s="253"/>
      <c r="K68" s="235"/>
      <c r="L68" s="235"/>
      <c r="M68" s="6"/>
    </row>
    <row r="69" spans="1:13" ht="29.45" customHeight="1" x14ac:dyDescent="0.25">
      <c r="A69" s="237"/>
      <c r="B69" s="238"/>
      <c r="C69" s="239"/>
      <c r="D69" s="272"/>
      <c r="E69" s="212" t="s">
        <v>88</v>
      </c>
      <c r="F69" s="138"/>
      <c r="G69" s="278"/>
      <c r="H69" s="247"/>
      <c r="I69" s="250"/>
      <c r="J69" s="253"/>
      <c r="K69" s="235"/>
      <c r="L69" s="235"/>
      <c r="M69" s="6"/>
    </row>
    <row r="70" spans="1:13" ht="30.6" customHeight="1" x14ac:dyDescent="0.25">
      <c r="A70" s="237"/>
      <c r="B70" s="238"/>
      <c r="C70" s="239"/>
      <c r="D70" s="272"/>
      <c r="E70" s="62" t="s">
        <v>89</v>
      </c>
      <c r="F70" s="140"/>
      <c r="G70" s="278"/>
      <c r="H70" s="247"/>
      <c r="I70" s="250"/>
      <c r="J70" s="253"/>
      <c r="K70" s="235"/>
      <c r="L70" s="235"/>
      <c r="M70" s="6"/>
    </row>
    <row r="71" spans="1:13" ht="16.5" customHeight="1" x14ac:dyDescent="0.25">
      <c r="A71" s="237"/>
      <c r="B71" s="238"/>
      <c r="C71" s="239"/>
      <c r="D71" s="276"/>
      <c r="E71" s="156" t="s">
        <v>109</v>
      </c>
      <c r="F71" s="159">
        <f t="array" ref="F71">SUM(IF(F67:F70=" 'n/a'",1,F67:F70))</f>
        <v>0</v>
      </c>
      <c r="G71" s="286"/>
      <c r="H71" s="257"/>
      <c r="I71" s="258"/>
      <c r="J71" s="259"/>
      <c r="K71" s="260"/>
      <c r="L71" s="260"/>
      <c r="M71" s="6"/>
    </row>
    <row r="72" spans="1:13" ht="62.1" customHeight="1" x14ac:dyDescent="0.25">
      <c r="A72" s="237"/>
      <c r="B72" s="238"/>
      <c r="C72" s="239" t="s">
        <v>33</v>
      </c>
      <c r="D72" s="271" t="s">
        <v>90</v>
      </c>
      <c r="E72" s="211" t="s">
        <v>144</v>
      </c>
      <c r="F72" s="139"/>
      <c r="G72" s="277" t="s">
        <v>185</v>
      </c>
      <c r="H72" s="246">
        <f>IF(F74=0,0,IF(F74=2,2,1))</f>
        <v>0</v>
      </c>
      <c r="I72" s="249">
        <v>2</v>
      </c>
      <c r="J72" s="252"/>
      <c r="K72" s="234"/>
      <c r="L72" s="234"/>
      <c r="M72" s="6"/>
    </row>
    <row r="73" spans="1:13" ht="79.5" customHeight="1" x14ac:dyDescent="0.25">
      <c r="A73" s="237"/>
      <c r="B73" s="238"/>
      <c r="C73" s="239"/>
      <c r="D73" s="272"/>
      <c r="E73" s="62" t="s">
        <v>91</v>
      </c>
      <c r="F73" s="140"/>
      <c r="G73" s="278"/>
      <c r="H73" s="247"/>
      <c r="I73" s="250"/>
      <c r="J73" s="253"/>
      <c r="K73" s="235"/>
      <c r="L73" s="235"/>
      <c r="M73" s="6"/>
    </row>
    <row r="74" spans="1:13" ht="17.45" customHeight="1" x14ac:dyDescent="0.25">
      <c r="A74" s="237"/>
      <c r="B74" s="238"/>
      <c r="C74" s="239"/>
      <c r="D74" s="276"/>
      <c r="E74" s="156" t="s">
        <v>109</v>
      </c>
      <c r="F74" s="159">
        <f t="array" ref="F74">SUM(IF(F72:F73=" 'n/a'",1,F72:F73))</f>
        <v>0</v>
      </c>
      <c r="G74" s="286"/>
      <c r="H74" s="257"/>
      <c r="I74" s="258"/>
      <c r="J74" s="259"/>
      <c r="K74" s="260"/>
      <c r="L74" s="260"/>
      <c r="M74" s="6"/>
    </row>
    <row r="75" spans="1:13" ht="55.5" customHeight="1" x14ac:dyDescent="0.25">
      <c r="A75" s="237"/>
      <c r="B75" s="238"/>
      <c r="C75" s="239" t="s">
        <v>34</v>
      </c>
      <c r="D75" s="271" t="s">
        <v>132</v>
      </c>
      <c r="E75" s="211" t="s">
        <v>92</v>
      </c>
      <c r="F75" s="139"/>
      <c r="G75" s="277" t="s">
        <v>195</v>
      </c>
      <c r="H75" s="246">
        <f>IF(F78=0,0,IF(F78=3,2,1))</f>
        <v>0</v>
      </c>
      <c r="I75" s="249">
        <v>2</v>
      </c>
      <c r="J75" s="252"/>
      <c r="K75" s="234"/>
      <c r="L75" s="234"/>
      <c r="M75" s="6"/>
    </row>
    <row r="76" spans="1:13" ht="55.5" customHeight="1" x14ac:dyDescent="0.25">
      <c r="A76" s="237"/>
      <c r="B76" s="238"/>
      <c r="C76" s="239"/>
      <c r="D76" s="272"/>
      <c r="E76" s="212" t="s">
        <v>93</v>
      </c>
      <c r="F76" s="138"/>
      <c r="G76" s="278"/>
      <c r="H76" s="247"/>
      <c r="I76" s="250"/>
      <c r="J76" s="253"/>
      <c r="K76" s="235"/>
      <c r="L76" s="235"/>
      <c r="M76" s="6"/>
    </row>
    <row r="77" spans="1:13" s="33" customFormat="1" ht="39.950000000000003" customHeight="1" x14ac:dyDescent="0.25">
      <c r="A77" s="237"/>
      <c r="B77" s="238"/>
      <c r="C77" s="239"/>
      <c r="D77" s="272"/>
      <c r="E77" s="62" t="s">
        <v>164</v>
      </c>
      <c r="F77" s="140"/>
      <c r="G77" s="278"/>
      <c r="H77" s="247"/>
      <c r="I77" s="250"/>
      <c r="J77" s="253"/>
      <c r="K77" s="235"/>
      <c r="L77" s="235"/>
      <c r="M77" s="6"/>
    </row>
    <row r="78" spans="1:13" s="33" customFormat="1" ht="18" customHeight="1" x14ac:dyDescent="0.25">
      <c r="A78" s="237"/>
      <c r="B78" s="238"/>
      <c r="C78" s="239"/>
      <c r="D78" s="276"/>
      <c r="E78" s="156" t="s">
        <v>109</v>
      </c>
      <c r="F78" s="159">
        <f t="array" ref="F78">SUM(IF(F75:F77=" 'n/a'",1,F75:F77))</f>
        <v>0</v>
      </c>
      <c r="G78" s="286"/>
      <c r="H78" s="257"/>
      <c r="I78" s="258"/>
      <c r="J78" s="259"/>
      <c r="K78" s="260"/>
      <c r="L78" s="260"/>
      <c r="M78" s="6"/>
    </row>
    <row r="79" spans="1:13" s="33" customFormat="1" ht="39.950000000000003" customHeight="1" x14ac:dyDescent="0.25">
      <c r="A79" s="237"/>
      <c r="B79" s="238"/>
      <c r="C79" s="239" t="s">
        <v>35</v>
      </c>
      <c r="D79" s="271" t="s">
        <v>37</v>
      </c>
      <c r="E79" s="211" t="s">
        <v>165</v>
      </c>
      <c r="F79" s="137"/>
      <c r="G79" s="277" t="s">
        <v>196</v>
      </c>
      <c r="H79" s="246">
        <f>IF(F81=0,0,IF(F81=2,2,1))</f>
        <v>0</v>
      </c>
      <c r="I79" s="249">
        <v>2</v>
      </c>
      <c r="J79" s="252"/>
      <c r="K79" s="234"/>
      <c r="L79" s="234"/>
      <c r="M79" s="6"/>
    </row>
    <row r="80" spans="1:13" s="33" customFormat="1" ht="51" customHeight="1" x14ac:dyDescent="0.25">
      <c r="A80" s="237"/>
      <c r="B80" s="238"/>
      <c r="C80" s="239"/>
      <c r="D80" s="272"/>
      <c r="E80" s="62" t="s">
        <v>166</v>
      </c>
      <c r="F80" s="129"/>
      <c r="G80" s="278"/>
      <c r="H80" s="247"/>
      <c r="I80" s="250"/>
      <c r="J80" s="253"/>
      <c r="K80" s="235"/>
      <c r="L80" s="235"/>
      <c r="M80" s="6"/>
    </row>
    <row r="81" spans="1:13" s="33" customFormat="1" ht="21.6" customHeight="1" x14ac:dyDescent="0.25">
      <c r="A81" s="237"/>
      <c r="B81" s="238"/>
      <c r="C81" s="239"/>
      <c r="D81" s="276"/>
      <c r="E81" s="156" t="s">
        <v>109</v>
      </c>
      <c r="F81" s="159">
        <f t="array" ref="F81">SUM(IF(F79:F80=" 'n/a'",1,F79:F80))</f>
        <v>0</v>
      </c>
      <c r="G81" s="286"/>
      <c r="H81" s="257"/>
      <c r="I81" s="258"/>
      <c r="J81" s="259"/>
      <c r="K81" s="260"/>
      <c r="L81" s="260"/>
      <c r="M81" s="6"/>
    </row>
    <row r="82" spans="1:13" s="33" customFormat="1" ht="31.5" customHeight="1" x14ac:dyDescent="0.25">
      <c r="A82" s="237"/>
      <c r="B82" s="238"/>
      <c r="C82" s="239" t="s">
        <v>36</v>
      </c>
      <c r="D82" s="271" t="s">
        <v>39</v>
      </c>
      <c r="E82" s="211" t="s">
        <v>167</v>
      </c>
      <c r="F82" s="139"/>
      <c r="G82" s="277" t="s">
        <v>187</v>
      </c>
      <c r="H82" s="246">
        <f>IF(F85=0,0,IF(F85=3,2,1))</f>
        <v>0</v>
      </c>
      <c r="I82" s="249">
        <v>2</v>
      </c>
      <c r="J82" s="252"/>
      <c r="K82" s="234"/>
      <c r="L82" s="234"/>
      <c r="M82" s="6"/>
    </row>
    <row r="83" spans="1:13" s="33" customFormat="1" ht="32.1" customHeight="1" x14ac:dyDescent="0.25">
      <c r="A83" s="237"/>
      <c r="B83" s="238"/>
      <c r="C83" s="239"/>
      <c r="D83" s="272"/>
      <c r="E83" s="212" t="s">
        <v>168</v>
      </c>
      <c r="F83" s="138"/>
      <c r="G83" s="278"/>
      <c r="H83" s="247"/>
      <c r="I83" s="250"/>
      <c r="J83" s="253"/>
      <c r="K83" s="235"/>
      <c r="L83" s="235"/>
      <c r="M83" s="6"/>
    </row>
    <row r="84" spans="1:13" s="33" customFormat="1" ht="33.6" customHeight="1" x14ac:dyDescent="0.25">
      <c r="A84" s="237"/>
      <c r="B84" s="238"/>
      <c r="C84" s="239"/>
      <c r="D84" s="272"/>
      <c r="E84" s="212" t="s">
        <v>169</v>
      </c>
      <c r="F84" s="140"/>
      <c r="G84" s="278"/>
      <c r="H84" s="247"/>
      <c r="I84" s="250"/>
      <c r="J84" s="253"/>
      <c r="K84" s="235"/>
      <c r="L84" s="235"/>
      <c r="M84" s="6"/>
    </row>
    <row r="85" spans="1:13" s="33" customFormat="1" ht="18.600000000000001" customHeight="1" x14ac:dyDescent="0.25">
      <c r="A85" s="237"/>
      <c r="B85" s="238"/>
      <c r="C85" s="239"/>
      <c r="D85" s="276"/>
      <c r="E85" s="156" t="s">
        <v>109</v>
      </c>
      <c r="F85" s="159">
        <f t="array" ref="F85">SUM(IF(F82:F84=" 'n/a'",1,F82:F84))</f>
        <v>0</v>
      </c>
      <c r="G85" s="286"/>
      <c r="H85" s="257"/>
      <c r="I85" s="258"/>
      <c r="J85" s="259"/>
      <c r="K85" s="260"/>
      <c r="L85" s="260"/>
      <c r="M85" s="6"/>
    </row>
    <row r="86" spans="1:13" ht="150" customHeight="1" thickBot="1" x14ac:dyDescent="0.3">
      <c r="A86" s="6"/>
      <c r="B86" s="31"/>
      <c r="C86" s="56" t="s">
        <v>38</v>
      </c>
      <c r="D86" s="32" t="s">
        <v>40</v>
      </c>
      <c r="E86" s="22" t="s">
        <v>186</v>
      </c>
      <c r="F86" s="53"/>
      <c r="G86" s="53"/>
      <c r="H86" s="121">
        <v>1</v>
      </c>
      <c r="I86" s="23">
        <v>2</v>
      </c>
      <c r="J86" s="24"/>
      <c r="K86" s="25"/>
      <c r="L86" s="25"/>
      <c r="M86" s="6"/>
    </row>
    <row r="87" spans="1:13" s="60" customFormat="1" ht="20.100000000000001" customHeight="1" thickTop="1" x14ac:dyDescent="0.25">
      <c r="A87" s="59"/>
      <c r="B87" s="233" t="s">
        <v>215</v>
      </c>
      <c r="C87" s="13"/>
      <c r="D87" s="63" t="s">
        <v>214</v>
      </c>
      <c r="E87" s="58"/>
      <c r="F87" s="113" t="s">
        <v>84</v>
      </c>
      <c r="G87" s="58"/>
      <c r="H87" s="228">
        <f>IFERROR(AVERAGE(H88:H94),"n/a")</f>
        <v>0</v>
      </c>
      <c r="I87" s="228">
        <f>IFERROR(AVERAGE(I92:I129),0)</f>
        <v>2</v>
      </c>
      <c r="J87" s="64"/>
      <c r="K87" s="65"/>
      <c r="L87" s="65"/>
      <c r="M87" s="59"/>
    </row>
    <row r="88" spans="1:13" ht="19.5" customHeight="1" x14ac:dyDescent="0.25">
      <c r="A88" s="237"/>
      <c r="B88" s="274"/>
      <c r="C88" s="269" t="s">
        <v>216</v>
      </c>
      <c r="D88" s="275" t="s">
        <v>94</v>
      </c>
      <c r="E88" s="213" t="s">
        <v>95</v>
      </c>
      <c r="F88" s="137"/>
      <c r="G88" s="277" t="s">
        <v>197</v>
      </c>
      <c r="H88" s="279">
        <f>IF(F91=0,0,IF(F91=3,2,1))</f>
        <v>0</v>
      </c>
      <c r="I88" s="281">
        <v>2</v>
      </c>
      <c r="J88" s="283"/>
      <c r="K88" s="283"/>
      <c r="L88" s="283"/>
      <c r="M88" s="6"/>
    </row>
    <row r="89" spans="1:13" ht="18.600000000000001" customHeight="1" x14ac:dyDescent="0.25">
      <c r="A89" s="237"/>
      <c r="B89" s="274"/>
      <c r="C89" s="269"/>
      <c r="D89" s="272"/>
      <c r="E89" s="212" t="s">
        <v>96</v>
      </c>
      <c r="F89" s="141"/>
      <c r="G89" s="278"/>
      <c r="H89" s="280"/>
      <c r="I89" s="282"/>
      <c r="J89" s="284"/>
      <c r="K89" s="284"/>
      <c r="L89" s="284"/>
      <c r="M89" s="6"/>
    </row>
    <row r="90" spans="1:13" ht="50.1" customHeight="1" x14ac:dyDescent="0.25">
      <c r="A90" s="237"/>
      <c r="B90" s="274"/>
      <c r="C90" s="269"/>
      <c r="D90" s="272"/>
      <c r="E90" s="212" t="s">
        <v>120</v>
      </c>
      <c r="F90" s="129"/>
      <c r="G90" s="278"/>
      <c r="H90" s="280"/>
      <c r="I90" s="282"/>
      <c r="J90" s="284"/>
      <c r="K90" s="284"/>
      <c r="L90" s="284"/>
      <c r="M90" s="6"/>
    </row>
    <row r="91" spans="1:13" ht="15" customHeight="1" x14ac:dyDescent="0.25">
      <c r="A91" s="237"/>
      <c r="B91" s="274"/>
      <c r="C91" s="269"/>
      <c r="D91" s="276"/>
      <c r="E91" s="160" t="s">
        <v>109</v>
      </c>
      <c r="F91" s="159">
        <f t="array" ref="F91">SUM(IF(F88:F90=" 'n/a'",1,F88:F90))</f>
        <v>0</v>
      </c>
      <c r="G91" s="278"/>
      <c r="H91" s="280"/>
      <c r="I91" s="282"/>
      <c r="J91" s="285"/>
      <c r="K91" s="285"/>
      <c r="L91" s="285"/>
      <c r="M91" s="6"/>
    </row>
    <row r="92" spans="1:13" ht="27.95" customHeight="1" x14ac:dyDescent="0.25">
      <c r="A92" s="237"/>
      <c r="B92" s="238"/>
      <c r="C92" s="269" t="s">
        <v>217</v>
      </c>
      <c r="D92" s="271" t="s">
        <v>218</v>
      </c>
      <c r="E92" s="214" t="s">
        <v>219</v>
      </c>
      <c r="F92" s="139"/>
      <c r="G92" s="243" t="s">
        <v>222</v>
      </c>
      <c r="H92" s="246">
        <f>IF(F95=0,0,IF(F95=3,2,1))</f>
        <v>0</v>
      </c>
      <c r="I92" s="249">
        <v>2</v>
      </c>
      <c r="J92" s="253"/>
      <c r="K92" s="234"/>
      <c r="L92" s="234"/>
      <c r="M92" s="6"/>
    </row>
    <row r="93" spans="1:13" ht="27.95" customHeight="1" x14ac:dyDescent="0.25">
      <c r="A93" s="237"/>
      <c r="B93" s="238"/>
      <c r="C93" s="269"/>
      <c r="D93" s="272"/>
      <c r="E93" s="215" t="s">
        <v>220</v>
      </c>
      <c r="F93" s="138"/>
      <c r="G93" s="244"/>
      <c r="H93" s="247"/>
      <c r="I93" s="250"/>
      <c r="J93" s="253"/>
      <c r="K93" s="235"/>
      <c r="L93" s="235"/>
      <c r="M93" s="6"/>
    </row>
    <row r="94" spans="1:13" ht="40.5" customHeight="1" x14ac:dyDescent="0.25">
      <c r="A94" s="237"/>
      <c r="B94" s="238"/>
      <c r="C94" s="269"/>
      <c r="D94" s="272"/>
      <c r="E94" s="215" t="s">
        <v>221</v>
      </c>
      <c r="F94" s="138"/>
      <c r="G94" s="244"/>
      <c r="H94" s="247"/>
      <c r="I94" s="250"/>
      <c r="J94" s="253"/>
      <c r="K94" s="235"/>
      <c r="L94" s="235"/>
      <c r="M94" s="6"/>
    </row>
    <row r="95" spans="1:13" ht="33.950000000000003" customHeight="1" thickBot="1" x14ac:dyDescent="0.3">
      <c r="A95" s="237"/>
      <c r="B95" s="268"/>
      <c r="C95" s="270"/>
      <c r="D95" s="273"/>
      <c r="E95" s="156" t="s">
        <v>109</v>
      </c>
      <c r="F95" s="159">
        <f t="array" ref="F95">SUM(IF(F92:F94=" 'n/a'",1,F92:F94))</f>
        <v>0</v>
      </c>
      <c r="G95" s="245"/>
      <c r="H95" s="248"/>
      <c r="I95" s="251"/>
      <c r="J95" s="254"/>
      <c r="K95" s="236"/>
      <c r="L95" s="236"/>
      <c r="M95" s="6"/>
    </row>
    <row r="96" spans="1:13" s="60" customFormat="1" ht="24.95" customHeight="1" thickTop="1" x14ac:dyDescent="0.25">
      <c r="A96" s="59"/>
      <c r="B96" s="12" t="s">
        <v>97</v>
      </c>
      <c r="C96" s="13"/>
      <c r="D96" s="63" t="s">
        <v>98</v>
      </c>
      <c r="E96" s="58"/>
      <c r="F96" s="109" t="s">
        <v>84</v>
      </c>
      <c r="G96" s="58"/>
      <c r="H96" s="228">
        <f>IFERROR(AVERAGE(H97:H107),"n/a")</f>
        <v>0</v>
      </c>
      <c r="I96" s="228">
        <f>IFERROR(AVERAGE(I97:I107),0)</f>
        <v>2</v>
      </c>
      <c r="J96" s="64"/>
      <c r="K96" s="65"/>
      <c r="L96" s="65"/>
      <c r="M96" s="59"/>
    </row>
    <row r="97" spans="1:13" ht="56.45" customHeight="1" x14ac:dyDescent="0.25">
      <c r="A97" s="237"/>
      <c r="B97" s="238"/>
      <c r="C97" s="239" t="s">
        <v>102</v>
      </c>
      <c r="D97" s="261" t="s">
        <v>136</v>
      </c>
      <c r="E97" s="220" t="s">
        <v>99</v>
      </c>
      <c r="F97" s="142"/>
      <c r="G97" s="263" t="s">
        <v>188</v>
      </c>
      <c r="H97" s="264">
        <f>IF(F100=0,0,IF(F100&gt;=1,2,1))</f>
        <v>0</v>
      </c>
      <c r="I97" s="265">
        <v>2</v>
      </c>
      <c r="J97" s="266"/>
      <c r="K97" s="267"/>
      <c r="L97" s="267"/>
      <c r="M97" s="6"/>
    </row>
    <row r="98" spans="1:13" ht="53.1" customHeight="1" x14ac:dyDescent="0.25">
      <c r="A98" s="237"/>
      <c r="B98" s="238"/>
      <c r="C98" s="239"/>
      <c r="D98" s="241"/>
      <c r="E98" s="215" t="s">
        <v>100</v>
      </c>
      <c r="F98" s="143"/>
      <c r="G98" s="244"/>
      <c r="H98" s="247"/>
      <c r="I98" s="250"/>
      <c r="J98" s="253"/>
      <c r="K98" s="235"/>
      <c r="L98" s="235"/>
      <c r="M98" s="6"/>
    </row>
    <row r="99" spans="1:13" ht="80.099999999999994" customHeight="1" x14ac:dyDescent="0.25">
      <c r="A99" s="237"/>
      <c r="B99" s="238"/>
      <c r="C99" s="239"/>
      <c r="D99" s="241"/>
      <c r="E99" s="215" t="s">
        <v>101</v>
      </c>
      <c r="F99" s="144"/>
      <c r="G99" s="244"/>
      <c r="H99" s="247"/>
      <c r="I99" s="250"/>
      <c r="J99" s="253"/>
      <c r="K99" s="235"/>
      <c r="L99" s="235"/>
      <c r="M99" s="6"/>
    </row>
    <row r="100" spans="1:13" ht="18" customHeight="1" x14ac:dyDescent="0.25">
      <c r="A100" s="237"/>
      <c r="B100" s="238"/>
      <c r="C100" s="239"/>
      <c r="D100" s="262"/>
      <c r="E100" s="156" t="s">
        <v>109</v>
      </c>
      <c r="F100" s="159">
        <f t="array" ref="F100">SUM(IF(F97:F99=" 'n/a'",1,F97:F99))</f>
        <v>0</v>
      </c>
      <c r="G100" s="256"/>
      <c r="H100" s="257"/>
      <c r="I100" s="258"/>
      <c r="J100" s="259"/>
      <c r="K100" s="260"/>
      <c r="L100" s="260"/>
      <c r="M100" s="6"/>
    </row>
    <row r="101" spans="1:13" ht="44.45" customHeight="1" x14ac:dyDescent="0.25">
      <c r="A101" s="237"/>
      <c r="B101" s="238"/>
      <c r="C101" s="239" t="s">
        <v>103</v>
      </c>
      <c r="D101" s="255" t="s">
        <v>137</v>
      </c>
      <c r="E101" s="221" t="s">
        <v>138</v>
      </c>
      <c r="F101" s="142"/>
      <c r="G101" s="243" t="s">
        <v>198</v>
      </c>
      <c r="H101" s="246">
        <f>IF(F104=0,0,IF(F104=3,2,1))</f>
        <v>0</v>
      </c>
      <c r="I101" s="249">
        <v>2</v>
      </c>
      <c r="J101" s="252"/>
      <c r="K101" s="234"/>
      <c r="L101" s="234"/>
      <c r="M101" s="6"/>
    </row>
    <row r="102" spans="1:13" ht="17.100000000000001" customHeight="1" x14ac:dyDescent="0.25">
      <c r="A102" s="237"/>
      <c r="B102" s="238"/>
      <c r="C102" s="239"/>
      <c r="D102" s="241"/>
      <c r="E102" s="215" t="s">
        <v>104</v>
      </c>
      <c r="F102" s="143"/>
      <c r="G102" s="244"/>
      <c r="H102" s="247"/>
      <c r="I102" s="250"/>
      <c r="J102" s="253"/>
      <c r="K102" s="235"/>
      <c r="L102" s="235"/>
      <c r="M102" s="6"/>
    </row>
    <row r="103" spans="1:13" ht="32.1" customHeight="1" x14ac:dyDescent="0.25">
      <c r="A103" s="237"/>
      <c r="B103" s="238"/>
      <c r="C103" s="239"/>
      <c r="D103" s="241"/>
      <c r="E103" s="222" t="s">
        <v>139</v>
      </c>
      <c r="F103" s="144"/>
      <c r="G103" s="244"/>
      <c r="H103" s="247"/>
      <c r="I103" s="250"/>
      <c r="J103" s="253"/>
      <c r="K103" s="235"/>
      <c r="L103" s="235"/>
      <c r="M103" s="6"/>
    </row>
    <row r="104" spans="1:13" ht="17.45" customHeight="1" x14ac:dyDescent="0.25">
      <c r="A104" s="237"/>
      <c r="B104" s="238"/>
      <c r="C104" s="239"/>
      <c r="D104" s="241"/>
      <c r="E104" s="156" t="s">
        <v>109</v>
      </c>
      <c r="F104" s="159">
        <f t="array" ref="F104">SUM(IF(F101:F103=" 'n/a'",1,F101:F103))</f>
        <v>0</v>
      </c>
      <c r="G104" s="256"/>
      <c r="H104" s="257"/>
      <c r="I104" s="258"/>
      <c r="J104" s="259"/>
      <c r="K104" s="260"/>
      <c r="L104" s="260"/>
      <c r="M104" s="6"/>
    </row>
    <row r="105" spans="1:13" ht="40.5" customHeight="1" x14ac:dyDescent="0.25">
      <c r="A105" s="237"/>
      <c r="B105" s="238"/>
      <c r="C105" s="239" t="s">
        <v>121</v>
      </c>
      <c r="D105" s="241" t="s">
        <v>199</v>
      </c>
      <c r="E105" s="214" t="s">
        <v>140</v>
      </c>
      <c r="F105" s="142"/>
      <c r="G105" s="243" t="s">
        <v>189</v>
      </c>
      <c r="H105" s="246">
        <f>IF(F108=0,0,IF(F108=3,2,1))</f>
        <v>0</v>
      </c>
      <c r="I105" s="249">
        <v>2</v>
      </c>
      <c r="J105" s="252"/>
      <c r="K105" s="234"/>
      <c r="L105" s="234"/>
      <c r="M105" s="6"/>
    </row>
    <row r="106" spans="1:13" ht="40.5" customHeight="1" x14ac:dyDescent="0.25">
      <c r="A106" s="237"/>
      <c r="B106" s="238"/>
      <c r="C106" s="239"/>
      <c r="D106" s="241"/>
      <c r="E106" s="222" t="s">
        <v>141</v>
      </c>
      <c r="F106" s="210"/>
      <c r="G106" s="244"/>
      <c r="H106" s="247"/>
      <c r="I106" s="250"/>
      <c r="J106" s="253"/>
      <c r="K106" s="235"/>
      <c r="L106" s="235"/>
      <c r="M106" s="6"/>
    </row>
    <row r="107" spans="1:13" ht="30" customHeight="1" x14ac:dyDescent="0.25">
      <c r="A107" s="237"/>
      <c r="B107" s="238"/>
      <c r="C107" s="239"/>
      <c r="D107" s="241"/>
      <c r="E107" s="215" t="s">
        <v>170</v>
      </c>
      <c r="F107" s="210"/>
      <c r="G107" s="244"/>
      <c r="H107" s="247"/>
      <c r="I107" s="250"/>
      <c r="J107" s="253"/>
      <c r="K107" s="235"/>
      <c r="L107" s="235"/>
      <c r="M107" s="6"/>
    </row>
    <row r="108" spans="1:13" ht="17.100000000000001" customHeight="1" thickBot="1" x14ac:dyDescent="0.3">
      <c r="A108" s="237"/>
      <c r="B108" s="238"/>
      <c r="C108" s="240"/>
      <c r="D108" s="242"/>
      <c r="E108" s="156" t="s">
        <v>109</v>
      </c>
      <c r="F108" s="161">
        <f t="array" ref="F108">SUM(IF(F105:F107=" 'n/a'",1,F105:F107))</f>
        <v>0</v>
      </c>
      <c r="G108" s="245"/>
      <c r="H108" s="248"/>
      <c r="I108" s="251"/>
      <c r="J108" s="254"/>
      <c r="K108" s="236"/>
      <c r="L108" s="236"/>
      <c r="M108" s="6"/>
    </row>
    <row r="109" spans="1:13" ht="89.45" customHeight="1" thickTop="1" x14ac:dyDescent="0.25">
      <c r="A109" s="6"/>
      <c r="B109" s="6"/>
      <c r="C109" s="12" t="s">
        <v>190</v>
      </c>
      <c r="D109" s="13"/>
      <c r="E109" s="101"/>
      <c r="F109" s="30"/>
      <c r="G109" s="30"/>
      <c r="H109" s="229">
        <f>IFERROR(AVERAGE(H7:H11,H13:H34,H36:H57,H59:H86,H88:H95,H97:H108),"n/a")</f>
        <v>0.77419354838709675</v>
      </c>
      <c r="I109" s="230">
        <f>IFERROR(AVERAGE(I7:I11,I13:I34,I36:I57,I59:I86,I88:I94,I97:I107),"n/a")</f>
        <v>2</v>
      </c>
      <c r="J109" s="16"/>
      <c r="K109" s="17"/>
      <c r="L109" s="19"/>
      <c r="M109" s="19"/>
    </row>
    <row r="110" spans="1:13" ht="56.1" customHeight="1" x14ac:dyDescent="0.25">
      <c r="A110" s="6"/>
      <c r="B110" s="6"/>
      <c r="C110" s="35" t="s">
        <v>147</v>
      </c>
      <c r="D110" s="36"/>
      <c r="E110" s="102"/>
      <c r="F110" s="146">
        <f>COUNTIF(F13:F108,D123)</f>
        <v>5</v>
      </c>
      <c r="G110" s="37"/>
      <c r="H110" s="145"/>
      <c r="I110" s="38"/>
      <c r="J110" s="39"/>
      <c r="K110" s="40"/>
      <c r="L110" s="41"/>
      <c r="M110" s="41"/>
    </row>
    <row r="111" spans="1:13" ht="12.75" customHeight="1" x14ac:dyDescent="0.25"/>
    <row r="113" spans="1:13" x14ac:dyDescent="0.25">
      <c r="A113" s="42"/>
      <c r="B113" s="42"/>
      <c r="C113" s="42" t="s">
        <v>41</v>
      </c>
      <c r="D113" s="43"/>
      <c r="E113" s="103"/>
      <c r="F113" s="43"/>
      <c r="G113" s="43"/>
      <c r="H113" s="43"/>
      <c r="I113" s="43"/>
      <c r="J113" s="43"/>
      <c r="K113" s="43"/>
      <c r="L113" s="43"/>
      <c r="M113" s="4"/>
    </row>
    <row r="114" spans="1:13" x14ac:dyDescent="0.25">
      <c r="C114" s="44"/>
      <c r="D114" s="44"/>
      <c r="E114" s="104"/>
      <c r="F114" s="44"/>
      <c r="G114" s="44"/>
      <c r="H114" s="44"/>
      <c r="I114" s="44"/>
      <c r="J114" s="44"/>
      <c r="K114" s="44"/>
      <c r="L114" s="44"/>
      <c r="M114" s="4"/>
    </row>
    <row r="115" spans="1:13" x14ac:dyDescent="0.25">
      <c r="C115" s="162" t="s">
        <v>42</v>
      </c>
      <c r="D115" s="162" t="s">
        <v>43</v>
      </c>
      <c r="E115" s="163"/>
      <c r="F115" s="163"/>
      <c r="G115" s="163"/>
      <c r="H115" s="163" t="s">
        <v>44</v>
      </c>
      <c r="I115" s="163"/>
      <c r="J115" s="163"/>
      <c r="K115" s="163"/>
      <c r="L115" s="163"/>
      <c r="M115" s="4"/>
    </row>
    <row r="116" spans="1:13" x14ac:dyDescent="0.25">
      <c r="A116" s="4"/>
      <c r="B116" s="4"/>
      <c r="C116" s="170" t="s">
        <v>45</v>
      </c>
      <c r="D116" s="171" t="s">
        <v>46</v>
      </c>
      <c r="E116" s="172" t="s">
        <v>47</v>
      </c>
      <c r="F116" s="173"/>
      <c r="G116" s="174"/>
      <c r="H116" s="182" t="s">
        <v>149</v>
      </c>
      <c r="I116" s="183"/>
      <c r="J116" s="183"/>
      <c r="K116" s="184"/>
      <c r="L116" s="185"/>
      <c r="M116" s="4"/>
    </row>
    <row r="117" spans="1:13" ht="12.75" customHeight="1" x14ac:dyDescent="0.25">
      <c r="A117" s="4"/>
      <c r="B117" s="4"/>
      <c r="C117" s="175">
        <v>0</v>
      </c>
      <c r="D117" s="164" t="s">
        <v>49</v>
      </c>
      <c r="E117" s="165" t="s">
        <v>152</v>
      </c>
      <c r="F117" s="166"/>
      <c r="G117" s="176"/>
      <c r="H117" s="186" t="s">
        <v>50</v>
      </c>
      <c r="I117" s="168"/>
      <c r="J117" s="168"/>
      <c r="K117" s="169"/>
      <c r="L117" s="167"/>
      <c r="M117" s="4"/>
    </row>
    <row r="118" spans="1:13" ht="12.75" customHeight="1" x14ac:dyDescent="0.25">
      <c r="A118" s="4"/>
      <c r="B118" s="4"/>
      <c r="C118" s="175">
        <v>1</v>
      </c>
      <c r="D118" s="164" t="s">
        <v>51</v>
      </c>
      <c r="E118" s="165" t="s">
        <v>52</v>
      </c>
      <c r="F118" s="166"/>
      <c r="G118" s="176"/>
      <c r="H118" s="186" t="s">
        <v>150</v>
      </c>
      <c r="I118" s="168"/>
      <c r="J118" s="168"/>
      <c r="K118" s="169"/>
      <c r="L118" s="167"/>
      <c r="M118" s="4"/>
    </row>
    <row r="119" spans="1:13" ht="12.75" customHeight="1" x14ac:dyDescent="0.25">
      <c r="A119" s="4"/>
      <c r="B119" s="4"/>
      <c r="C119" s="177">
        <v>2</v>
      </c>
      <c r="D119" s="178" t="s">
        <v>54</v>
      </c>
      <c r="E119" s="179" t="s">
        <v>55</v>
      </c>
      <c r="F119" s="180"/>
      <c r="G119" s="181"/>
      <c r="H119" s="187" t="s">
        <v>153</v>
      </c>
      <c r="I119" s="188"/>
      <c r="J119" s="188"/>
      <c r="K119" s="189"/>
      <c r="L119" s="190"/>
      <c r="M119" s="4"/>
    </row>
    <row r="120" spans="1:13" ht="12.75" customHeight="1" x14ac:dyDescent="0.25">
      <c r="A120" s="4"/>
      <c r="B120" s="4"/>
      <c r="K120" s="44"/>
      <c r="L120" s="44"/>
      <c r="M120" s="4"/>
    </row>
    <row r="122" spans="1:13" x14ac:dyDescent="0.25">
      <c r="A122" s="4"/>
      <c r="B122" s="4"/>
      <c r="D122" s="47" t="s">
        <v>56</v>
      </c>
    </row>
    <row r="123" spans="1:13" x14ac:dyDescent="0.25">
      <c r="A123" s="4"/>
      <c r="B123" s="4"/>
      <c r="D123" s="48" t="s">
        <v>57</v>
      </c>
    </row>
    <row r="124" spans="1:13" x14ac:dyDescent="0.25">
      <c r="A124" s="4"/>
      <c r="B124" s="4"/>
      <c r="D124" s="47">
        <v>0</v>
      </c>
    </row>
    <row r="125" spans="1:13" x14ac:dyDescent="0.25">
      <c r="A125" s="4"/>
      <c r="B125" s="4"/>
      <c r="D125" s="47">
        <v>1</v>
      </c>
      <c r="L125" s="167"/>
    </row>
    <row r="126" spans="1:13" x14ac:dyDescent="0.25">
      <c r="A126" s="4"/>
      <c r="B126" s="4"/>
      <c r="D126" s="47">
        <v>2</v>
      </c>
      <c r="L126" s="169"/>
    </row>
  </sheetData>
  <mergeCells count="200">
    <mergeCell ref="L101:L104"/>
    <mergeCell ref="C13:C17"/>
    <mergeCell ref="D13:D18"/>
    <mergeCell ref="G13:G18"/>
    <mergeCell ref="H13:H18"/>
    <mergeCell ref="I13:I18"/>
    <mergeCell ref="J13:J18"/>
    <mergeCell ref="K13:K18"/>
    <mergeCell ref="L13:L18"/>
    <mergeCell ref="L67:L71"/>
    <mergeCell ref="L72:L74"/>
    <mergeCell ref="L75:L78"/>
    <mergeCell ref="L79:L81"/>
    <mergeCell ref="L82:L85"/>
    <mergeCell ref="L88:L91"/>
    <mergeCell ref="L92:L95"/>
    <mergeCell ref="L97:L100"/>
    <mergeCell ref="L30:L33"/>
    <mergeCell ref="L36:L43"/>
    <mergeCell ref="L44:L46"/>
    <mergeCell ref="L48:L52"/>
    <mergeCell ref="L53:L55"/>
    <mergeCell ref="L59:L62"/>
    <mergeCell ref="L63:L66"/>
    <mergeCell ref="K26:K29"/>
    <mergeCell ref="L26:L29"/>
    <mergeCell ref="B13:B18"/>
    <mergeCell ref="B19:B24"/>
    <mergeCell ref="A19:A24"/>
    <mergeCell ref="A13:A18"/>
    <mergeCell ref="A26:A29"/>
    <mergeCell ref="B26:B29"/>
    <mergeCell ref="C19:C24"/>
    <mergeCell ref="D19:D24"/>
    <mergeCell ref="G19:G24"/>
    <mergeCell ref="I19:I24"/>
    <mergeCell ref="J19:J24"/>
    <mergeCell ref="K19:K24"/>
    <mergeCell ref="L19:L24"/>
    <mergeCell ref="H19:H24"/>
    <mergeCell ref="C26:C29"/>
    <mergeCell ref="D26:D29"/>
    <mergeCell ref="G26:G29"/>
    <mergeCell ref="H26:H29"/>
    <mergeCell ref="I26:I29"/>
    <mergeCell ref="J26:J29"/>
    <mergeCell ref="A30:A33"/>
    <mergeCell ref="B30:B33"/>
    <mergeCell ref="C30:C33"/>
    <mergeCell ref="D30:D33"/>
    <mergeCell ref="G30:G33"/>
    <mergeCell ref="H30:H33"/>
    <mergeCell ref="I30:I33"/>
    <mergeCell ref="J30:J33"/>
    <mergeCell ref="K30:K33"/>
    <mergeCell ref="A36:A43"/>
    <mergeCell ref="B36:B43"/>
    <mergeCell ref="C36:C43"/>
    <mergeCell ref="D36:D43"/>
    <mergeCell ref="G36:G43"/>
    <mergeCell ref="H36:H43"/>
    <mergeCell ref="I36:I43"/>
    <mergeCell ref="J36:J43"/>
    <mergeCell ref="K36:K43"/>
    <mergeCell ref="A44:A46"/>
    <mergeCell ref="B44:B46"/>
    <mergeCell ref="C44:C46"/>
    <mergeCell ref="D44:D46"/>
    <mergeCell ref="G44:G46"/>
    <mergeCell ref="H44:H46"/>
    <mergeCell ref="I44:I46"/>
    <mergeCell ref="J44:J46"/>
    <mergeCell ref="K44:K46"/>
    <mergeCell ref="A48:A52"/>
    <mergeCell ref="B48:B52"/>
    <mergeCell ref="C48:C52"/>
    <mergeCell ref="D48:D52"/>
    <mergeCell ref="G48:G52"/>
    <mergeCell ref="H48:H52"/>
    <mergeCell ref="I48:I52"/>
    <mergeCell ref="J48:J52"/>
    <mergeCell ref="K48:K52"/>
    <mergeCell ref="A53:A55"/>
    <mergeCell ref="B53:B55"/>
    <mergeCell ref="C53:C55"/>
    <mergeCell ref="D53:D55"/>
    <mergeCell ref="G53:G55"/>
    <mergeCell ref="H53:H55"/>
    <mergeCell ref="I53:I55"/>
    <mergeCell ref="J53:J55"/>
    <mergeCell ref="K53:K55"/>
    <mergeCell ref="A63:A66"/>
    <mergeCell ref="B63:B66"/>
    <mergeCell ref="C63:C66"/>
    <mergeCell ref="D63:D66"/>
    <mergeCell ref="G63:G66"/>
    <mergeCell ref="H63:H66"/>
    <mergeCell ref="I63:I66"/>
    <mergeCell ref="J63:J66"/>
    <mergeCell ref="K63:K66"/>
    <mergeCell ref="A59:A62"/>
    <mergeCell ref="B59:B62"/>
    <mergeCell ref="C59:C62"/>
    <mergeCell ref="D59:D62"/>
    <mergeCell ref="G59:G62"/>
    <mergeCell ref="H59:H62"/>
    <mergeCell ref="I59:I62"/>
    <mergeCell ref="J59:J62"/>
    <mergeCell ref="K59:K62"/>
    <mergeCell ref="A67:A71"/>
    <mergeCell ref="B67:B71"/>
    <mergeCell ref="C67:C71"/>
    <mergeCell ref="D67:D71"/>
    <mergeCell ref="G67:G71"/>
    <mergeCell ref="H67:H71"/>
    <mergeCell ref="I67:I71"/>
    <mergeCell ref="J67:J71"/>
    <mergeCell ref="K67:K71"/>
    <mergeCell ref="A72:A74"/>
    <mergeCell ref="B72:B74"/>
    <mergeCell ref="C72:C74"/>
    <mergeCell ref="D72:D74"/>
    <mergeCell ref="G72:G74"/>
    <mergeCell ref="H72:H74"/>
    <mergeCell ref="I72:I74"/>
    <mergeCell ref="J72:J74"/>
    <mergeCell ref="K72:K74"/>
    <mergeCell ref="A75:A78"/>
    <mergeCell ref="B75:B78"/>
    <mergeCell ref="C75:C78"/>
    <mergeCell ref="D75:D78"/>
    <mergeCell ref="G75:G78"/>
    <mergeCell ref="H75:H78"/>
    <mergeCell ref="I75:I78"/>
    <mergeCell ref="J75:J78"/>
    <mergeCell ref="K75:K78"/>
    <mergeCell ref="A79:A81"/>
    <mergeCell ref="B79:B81"/>
    <mergeCell ref="C79:C81"/>
    <mergeCell ref="D79:D81"/>
    <mergeCell ref="G79:G81"/>
    <mergeCell ref="H79:H81"/>
    <mergeCell ref="I79:I81"/>
    <mergeCell ref="J79:J81"/>
    <mergeCell ref="K79:K81"/>
    <mergeCell ref="A82:A85"/>
    <mergeCell ref="B82:B85"/>
    <mergeCell ref="C82:C85"/>
    <mergeCell ref="D82:D85"/>
    <mergeCell ref="G82:G85"/>
    <mergeCell ref="H82:H85"/>
    <mergeCell ref="I82:I85"/>
    <mergeCell ref="J82:J85"/>
    <mergeCell ref="K82:K85"/>
    <mergeCell ref="A88:A91"/>
    <mergeCell ref="B88:B91"/>
    <mergeCell ref="C88:C91"/>
    <mergeCell ref="D88:D91"/>
    <mergeCell ref="G88:G91"/>
    <mergeCell ref="H88:H91"/>
    <mergeCell ref="I88:I91"/>
    <mergeCell ref="J88:J91"/>
    <mergeCell ref="K88:K91"/>
    <mergeCell ref="A92:A95"/>
    <mergeCell ref="B92:B95"/>
    <mergeCell ref="C92:C95"/>
    <mergeCell ref="D92:D95"/>
    <mergeCell ref="G92:G95"/>
    <mergeCell ref="H92:H95"/>
    <mergeCell ref="I92:I95"/>
    <mergeCell ref="J92:J95"/>
    <mergeCell ref="K92:K95"/>
    <mergeCell ref="A97:A100"/>
    <mergeCell ref="B97:B100"/>
    <mergeCell ref="C97:C100"/>
    <mergeCell ref="D97:D100"/>
    <mergeCell ref="G97:G100"/>
    <mergeCell ref="H97:H100"/>
    <mergeCell ref="I97:I100"/>
    <mergeCell ref="J97:J100"/>
    <mergeCell ref="K97:K100"/>
    <mergeCell ref="A101:A104"/>
    <mergeCell ref="B101:B104"/>
    <mergeCell ref="C101:C104"/>
    <mergeCell ref="D101:D104"/>
    <mergeCell ref="G101:G104"/>
    <mergeCell ref="H101:H104"/>
    <mergeCell ref="I101:I104"/>
    <mergeCell ref="J101:J104"/>
    <mergeCell ref="K101:K104"/>
    <mergeCell ref="L105:L108"/>
    <mergeCell ref="A105:A108"/>
    <mergeCell ref="B105:B108"/>
    <mergeCell ref="C105:C108"/>
    <mergeCell ref="D105:D108"/>
    <mergeCell ref="G105:G108"/>
    <mergeCell ref="H105:H108"/>
    <mergeCell ref="I105:I108"/>
    <mergeCell ref="J105:J108"/>
    <mergeCell ref="K105:K108"/>
  </mergeCells>
  <dataValidations count="4">
    <dataValidation type="list" allowBlank="1" showInputMessage="1" showErrorMessage="1" sqref="H34 H86 H56:H57 H47 H7:H11 H25" xr:uid="{2F53C676-5544-4A7F-A308-BA9B24E75D86}">
      <formula1>$D$123:$D$126</formula1>
    </dataValidation>
    <dataValidation type="list" allowBlank="1" showInputMessage="1" showErrorMessage="1" sqref="F92:F94 F101:F103 F75:F77 F67:F70 F59:F61 F48:F51 F36:F42 F26:F28 F105:F107 F82:F84 F97:F99 F44:F45 F53:F54 F63:F65 F72:F73 F79:F80 F88:F90 F30:F32 F19:F23 F13:F17" xr:uid="{FBEFD950-51C7-44B3-909C-8240023295D3}">
      <formula1>$D$123:$D$125</formula1>
    </dataValidation>
    <dataValidation allowBlank="1" showInputMessage="1" showErrorMessage="1" prompt="Leave This Cell Blank" sqref="F7:G11" xr:uid="{9755BA19-5FBF-4D24-B4D4-D4AE0184AEB3}"/>
    <dataValidation allowBlank="1" showInputMessage="1" showErrorMessage="1" prompt="Leave this Cell Blank" sqref="F25:G25 F34:G34 F47:G47 F56:G57 F86:G86" xr:uid="{E6648B8C-9D83-47D5-AF98-EA112A7F3364}"/>
  </dataValidations>
  <pageMargins left="0.7" right="0.7" top="0.75" bottom="0.75" header="0.3" footer="0.3"/>
  <pageSetup orientation="portrait" horizontalDpi="0" verticalDpi="0" r:id="rId1"/>
  <ignoredErrors>
    <ignoredError sqref="H13 H1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FEA5-CDB9-4B5B-A656-1DB47C6ED88C}">
  <dimension ref="A1:Y28"/>
  <sheetViews>
    <sheetView showGridLines="0" zoomScale="75" zoomScaleNormal="75" workbookViewId="0">
      <selection activeCell="B2" sqref="B2"/>
    </sheetView>
  </sheetViews>
  <sheetFormatPr defaultColWidth="9.140625" defaultRowHeight="15" x14ac:dyDescent="0.25"/>
  <cols>
    <col min="1" max="1" width="2.42578125" style="1" customWidth="1"/>
    <col min="2" max="2" width="14.7109375" style="1" customWidth="1"/>
    <col min="3" max="3" width="41" style="1" customWidth="1"/>
    <col min="4" max="7" width="14.7109375" style="1" customWidth="1"/>
    <col min="8" max="8" width="41.85546875" style="1" customWidth="1"/>
    <col min="9" max="9" width="9.140625" style="1"/>
    <col min="10" max="10" width="6.7109375" style="4" customWidth="1"/>
    <col min="11" max="11" width="6.28515625" style="4" customWidth="1"/>
    <col min="12" max="12" width="5" style="4" customWidth="1"/>
    <col min="13" max="13" width="6.42578125" style="4" customWidth="1"/>
    <col min="14" max="14" width="5.85546875" style="4" customWidth="1"/>
    <col min="15" max="15" width="9.140625" style="4" customWidth="1"/>
    <col min="16" max="19" width="9.140625" style="4"/>
    <col min="20" max="20" width="2.7109375" style="4" customWidth="1"/>
    <col min="21" max="16384" width="9.140625" style="4"/>
  </cols>
  <sheetData>
    <row r="1" spans="2:20" x14ac:dyDescent="0.25">
      <c r="B1" s="107"/>
      <c r="F1" s="107"/>
      <c r="J1" s="1"/>
      <c r="K1" s="1"/>
      <c r="L1" s="1"/>
      <c r="M1" s="1"/>
      <c r="N1" s="1"/>
      <c r="O1" s="1"/>
      <c r="P1" s="1"/>
      <c r="Q1" s="1"/>
      <c r="R1" s="1"/>
      <c r="S1" s="1"/>
      <c r="T1" s="1"/>
    </row>
    <row r="2" spans="2:20" ht="21" thickBot="1" x14ac:dyDescent="0.35">
      <c r="B2" s="2" t="s">
        <v>224</v>
      </c>
      <c r="C2" s="2"/>
      <c r="D2" s="3"/>
      <c r="E2" s="3"/>
      <c r="F2" s="3"/>
      <c r="G2" s="3"/>
      <c r="H2" s="3"/>
      <c r="I2" s="3"/>
      <c r="J2" s="3"/>
      <c r="K2" s="3"/>
      <c r="L2" s="3"/>
      <c r="M2" s="3"/>
      <c r="N2" s="3"/>
      <c r="O2" s="3"/>
      <c r="P2" s="3"/>
      <c r="Q2" s="3"/>
      <c r="R2" s="3"/>
      <c r="S2" s="3"/>
    </row>
    <row r="3" spans="2:20" ht="21" thickBot="1" x14ac:dyDescent="0.35">
      <c r="B3" s="5"/>
      <c r="C3" s="5"/>
    </row>
    <row r="4" spans="2:20" ht="15.75" thickBot="1" x14ac:dyDescent="0.3">
      <c r="B4" s="8"/>
      <c r="C4" s="69"/>
      <c r="D4" s="320" t="s">
        <v>105</v>
      </c>
      <c r="E4" s="321"/>
      <c r="F4" s="321"/>
      <c r="G4" s="321"/>
      <c r="H4" s="322"/>
    </row>
    <row r="5" spans="2:20" ht="32.1" customHeight="1" thickBot="1" x14ac:dyDescent="0.3">
      <c r="B5" s="323" t="s">
        <v>106</v>
      </c>
      <c r="C5" s="324"/>
      <c r="D5" s="70" t="s">
        <v>2</v>
      </c>
      <c r="E5" s="11" t="s">
        <v>3</v>
      </c>
      <c r="F5" s="70" t="s">
        <v>107</v>
      </c>
      <c r="G5" s="70" t="s">
        <v>108</v>
      </c>
      <c r="H5" s="71" t="s">
        <v>4</v>
      </c>
    </row>
    <row r="6" spans="2:20" ht="57.6" customHeight="1" x14ac:dyDescent="0.25">
      <c r="B6" s="147" t="str">
        <f>'Self Assessment '!B6</f>
        <v>GE1</v>
      </c>
      <c r="C6" s="147" t="str">
        <f>General</f>
        <v>General</v>
      </c>
      <c r="D6" s="114">
        <f>'Self Assessment '!H6</f>
        <v>1.8</v>
      </c>
      <c r="E6" s="72">
        <f>'Self Assessment '!I6</f>
        <v>2</v>
      </c>
      <c r="F6" s="73">
        <f>IFERROR(D6/E6,"n/a")</f>
        <v>0.9</v>
      </c>
      <c r="G6" s="73">
        <f>E6/E6</f>
        <v>1</v>
      </c>
      <c r="H6" s="74"/>
    </row>
    <row r="7" spans="2:20" ht="57.95" customHeight="1" x14ac:dyDescent="0.25">
      <c r="B7" s="147" t="str">
        <f>'Self Assessment '!B12</f>
        <v>WWS2</v>
      </c>
      <c r="C7" s="147" t="str">
        <f>'Self Assessment '!D12</f>
        <v>Workplace Water Supply</v>
      </c>
      <c r="D7" s="72">
        <f>'Self Assessment '!H12</f>
        <v>1.5</v>
      </c>
      <c r="E7" s="72">
        <f>'Self Assessment '!I12</f>
        <v>2</v>
      </c>
      <c r="F7" s="73">
        <f t="shared" ref="F7:F12" si="0">IFERROR(D7/E7,"n/a")</f>
        <v>0.75</v>
      </c>
      <c r="G7" s="73">
        <f t="shared" ref="G7:G12" si="1">E7/E7</f>
        <v>1</v>
      </c>
      <c r="H7" s="74"/>
    </row>
    <row r="8" spans="2:20" ht="58.5" customHeight="1" x14ac:dyDescent="0.25">
      <c r="B8" s="147" t="str">
        <f>'Self Assessment '!B35</f>
        <v>WS3</v>
      </c>
      <c r="C8" s="147" t="str">
        <f>'Self Assessment '!D35</f>
        <v>Workplace Sanitation</v>
      </c>
      <c r="D8" s="72">
        <f>'Self Assessment '!H35</f>
        <v>0.7142857142857143</v>
      </c>
      <c r="E8" s="72">
        <f>'Self Assessment '!I35</f>
        <v>2</v>
      </c>
      <c r="F8" s="73">
        <f t="shared" si="0"/>
        <v>0.35714285714285715</v>
      </c>
      <c r="G8" s="73">
        <f t="shared" si="1"/>
        <v>1</v>
      </c>
      <c r="H8" s="74"/>
    </row>
    <row r="9" spans="2:20" ht="68.099999999999994" customHeight="1" x14ac:dyDescent="0.25">
      <c r="B9" s="147" t="str">
        <f>'Self Assessment '!B58</f>
        <v>WH4</v>
      </c>
      <c r="C9" s="147" t="str">
        <f>'Self Assessment '!D58</f>
        <v>Workplace Hygiene</v>
      </c>
      <c r="D9" s="72">
        <f>'Self Assessment '!H58</f>
        <v>0.125</v>
      </c>
      <c r="E9" s="72">
        <f>'Self Assessment '!I58</f>
        <v>2</v>
      </c>
      <c r="F9" s="73">
        <f t="shared" si="0"/>
        <v>6.25E-2</v>
      </c>
      <c r="G9" s="73">
        <f t="shared" si="1"/>
        <v>1</v>
      </c>
      <c r="H9" s="74"/>
    </row>
    <row r="10" spans="2:20" ht="68.099999999999994" customHeight="1" x14ac:dyDescent="0.25">
      <c r="B10" s="147" t="str">
        <f>'Self Assessment '!B87</f>
        <v>VSC5</v>
      </c>
      <c r="C10" s="147" t="str">
        <f>'Self Assessment '!D87</f>
        <v>Value/Supply Chain WASH</v>
      </c>
      <c r="D10" s="72">
        <f>'Self Assessment '!H87</f>
        <v>0</v>
      </c>
      <c r="E10" s="72">
        <f>'Self Assessment '!I87</f>
        <v>2</v>
      </c>
      <c r="F10" s="73">
        <f>IFERROR(D10/E10,"n/a")</f>
        <v>0</v>
      </c>
      <c r="G10" s="73">
        <f>E10/E10</f>
        <v>1</v>
      </c>
      <c r="H10" s="74"/>
    </row>
    <row r="11" spans="2:20" ht="68.099999999999994" customHeight="1" thickBot="1" x14ac:dyDescent="0.3">
      <c r="B11" s="148" t="str">
        <f>'Self Assessment '!B96</f>
        <v>CW6</v>
      </c>
      <c r="C11" s="115" t="s">
        <v>98</v>
      </c>
      <c r="D11" s="116">
        <f>'Self Assessment '!H96</f>
        <v>0</v>
      </c>
      <c r="E11" s="116">
        <f>'Self Assessment '!I96</f>
        <v>2</v>
      </c>
      <c r="F11" s="117">
        <f>IFERROR(D11/E11,"n/a")</f>
        <v>0</v>
      </c>
      <c r="G11" s="117">
        <f>E11/E11</f>
        <v>1</v>
      </c>
      <c r="H11" s="118"/>
    </row>
    <row r="12" spans="2:20" ht="58.5" customHeight="1" thickBot="1" x14ac:dyDescent="0.3">
      <c r="B12" s="325" t="s">
        <v>109</v>
      </c>
      <c r="C12" s="325"/>
      <c r="D12" s="75">
        <f>'Self Assessment '!H109</f>
        <v>0.77419354838709675</v>
      </c>
      <c r="E12" s="75">
        <f>'Self Assessment '!I109</f>
        <v>2</v>
      </c>
      <c r="F12" s="76">
        <f t="shared" si="0"/>
        <v>0.38709677419354838</v>
      </c>
      <c r="G12" s="76">
        <f t="shared" si="1"/>
        <v>1</v>
      </c>
      <c r="H12" s="77"/>
    </row>
    <row r="13" spans="2:20" ht="36.75" thickTop="1" x14ac:dyDescent="0.25">
      <c r="B13" s="13"/>
      <c r="C13" s="78" t="s">
        <v>110</v>
      </c>
      <c r="D13" s="150" t="str">
        <f>IF(D12="n/a", D12,IF(D12&gt;=1.8,"YES","NO"))</f>
        <v>NO</v>
      </c>
      <c r="E13" s="13"/>
      <c r="F13" s="13"/>
      <c r="G13" s="13"/>
      <c r="H13" s="13"/>
    </row>
    <row r="14" spans="2:20" x14ac:dyDescent="0.25">
      <c r="B14" s="36"/>
      <c r="C14" s="79" t="s">
        <v>146</v>
      </c>
      <c r="D14" s="149">
        <f>'Self Assessment '!H110+'Self Assessment '!F110</f>
        <v>5</v>
      </c>
      <c r="E14" s="36"/>
      <c r="F14" s="36"/>
      <c r="G14" s="36"/>
      <c r="H14" s="36"/>
    </row>
    <row r="15" spans="2:20" x14ac:dyDescent="0.25">
      <c r="B15" s="80"/>
      <c r="C15" s="81"/>
      <c r="D15" s="82"/>
      <c r="E15" s="82"/>
      <c r="F15" s="83"/>
      <c r="G15" s="83"/>
      <c r="H15" s="84"/>
    </row>
    <row r="16" spans="2:20" x14ac:dyDescent="0.25">
      <c r="B16" s="80"/>
      <c r="C16" s="81"/>
      <c r="D16" s="82"/>
      <c r="E16" s="82"/>
      <c r="F16" s="83"/>
      <c r="G16" s="83"/>
      <c r="H16" s="84"/>
    </row>
    <row r="19" spans="1:25" x14ac:dyDescent="0.25">
      <c r="A19" s="42"/>
      <c r="B19" s="42" t="s">
        <v>41</v>
      </c>
      <c r="C19" s="43"/>
      <c r="D19" s="43"/>
      <c r="E19" s="43"/>
      <c r="F19" s="43"/>
      <c r="G19" s="43"/>
      <c r="H19" s="43"/>
      <c r="I19" s="43"/>
      <c r="J19" s="43"/>
      <c r="K19" s="43"/>
      <c r="L19" s="43"/>
      <c r="M19" s="43"/>
      <c r="N19" s="43"/>
      <c r="O19" s="43"/>
      <c r="P19" s="43"/>
      <c r="Q19" s="43"/>
      <c r="R19" s="43"/>
      <c r="S19" s="43"/>
      <c r="T19" s="43"/>
      <c r="U19" s="43"/>
      <c r="V19" s="43"/>
      <c r="W19" s="43"/>
      <c r="X19" s="43"/>
    </row>
    <row r="20" spans="1:25" ht="15.75" thickBot="1" x14ac:dyDescent="0.3">
      <c r="B20" s="44"/>
      <c r="C20" s="44"/>
      <c r="D20" s="44"/>
      <c r="E20" s="44"/>
      <c r="F20" s="44"/>
      <c r="G20" s="44"/>
      <c r="H20" s="44"/>
      <c r="I20" s="44"/>
      <c r="J20" s="44"/>
    </row>
    <row r="21" spans="1:25" x14ac:dyDescent="0.25">
      <c r="A21" s="4"/>
      <c r="B21" s="45" t="s">
        <v>42</v>
      </c>
      <c r="C21" s="45" t="s">
        <v>43</v>
      </c>
      <c r="D21" s="46"/>
      <c r="E21" s="46"/>
      <c r="F21" s="46"/>
      <c r="G21" s="46"/>
      <c r="H21" s="46"/>
      <c r="I21" s="46" t="s">
        <v>44</v>
      </c>
      <c r="J21" s="46"/>
      <c r="K21" s="46"/>
      <c r="L21" s="46"/>
      <c r="M21" s="46"/>
      <c r="N21" s="46"/>
      <c r="O21" s="46"/>
      <c r="P21" s="46"/>
      <c r="Q21" s="46"/>
      <c r="R21" s="46"/>
      <c r="S21" s="46"/>
      <c r="T21" s="46"/>
      <c r="U21" s="46"/>
      <c r="V21" s="46"/>
      <c r="W21" s="46"/>
      <c r="X21" s="46"/>
    </row>
    <row r="22" spans="1:25" x14ac:dyDescent="0.25">
      <c r="A22" s="4"/>
      <c r="B22" s="151" t="s">
        <v>45</v>
      </c>
      <c r="C22" s="152" t="s">
        <v>46</v>
      </c>
      <c r="D22" s="153" t="s">
        <v>47</v>
      </c>
      <c r="E22" s="85"/>
      <c r="F22" s="86"/>
      <c r="G22" s="86"/>
      <c r="H22" s="86"/>
      <c r="I22" s="153" t="s">
        <v>48</v>
      </c>
      <c r="J22" s="86"/>
      <c r="K22" s="87"/>
      <c r="L22" s="87"/>
      <c r="M22" s="87"/>
      <c r="N22" s="87"/>
      <c r="O22" s="87"/>
      <c r="P22" s="87"/>
      <c r="Q22" s="191"/>
      <c r="R22" s="193"/>
      <c r="S22" s="192"/>
      <c r="T22" s="192"/>
      <c r="U22" s="192"/>
      <c r="V22" s="194"/>
      <c r="W22" s="195"/>
      <c r="X22" s="208"/>
      <c r="Y22" s="209"/>
    </row>
    <row r="23" spans="1:25" x14ac:dyDescent="0.25">
      <c r="A23" s="4"/>
      <c r="B23" s="151">
        <v>0</v>
      </c>
      <c r="C23" s="152" t="s">
        <v>49</v>
      </c>
      <c r="D23" s="153" t="s">
        <v>148</v>
      </c>
      <c r="E23" s="85"/>
      <c r="F23" s="86"/>
      <c r="G23" s="86"/>
      <c r="H23" s="86"/>
      <c r="I23" s="153" t="s">
        <v>50</v>
      </c>
      <c r="J23" s="86"/>
      <c r="K23" s="87"/>
      <c r="L23" s="87"/>
      <c r="M23" s="87"/>
      <c r="N23" s="87"/>
      <c r="O23" s="87"/>
      <c r="P23" s="87"/>
      <c r="Q23" s="196"/>
      <c r="R23" s="192"/>
      <c r="S23" s="196"/>
      <c r="T23" s="207"/>
      <c r="U23" s="207"/>
      <c r="V23" s="197"/>
      <c r="W23" s="197"/>
      <c r="X23" s="206"/>
      <c r="Y23" s="209"/>
    </row>
    <row r="24" spans="1:25" x14ac:dyDescent="0.25">
      <c r="A24" s="4"/>
      <c r="B24" s="151">
        <v>1</v>
      </c>
      <c r="C24" s="152" t="s">
        <v>51</v>
      </c>
      <c r="D24" s="153" t="s">
        <v>52</v>
      </c>
      <c r="E24" s="85"/>
      <c r="F24" s="86"/>
      <c r="G24" s="86"/>
      <c r="H24" s="86"/>
      <c r="I24" s="153" t="s">
        <v>53</v>
      </c>
      <c r="J24" s="86"/>
      <c r="K24" s="87"/>
      <c r="L24" s="87"/>
      <c r="M24" s="87"/>
      <c r="N24" s="87"/>
      <c r="O24" s="87"/>
      <c r="P24" s="87"/>
      <c r="Q24" s="201"/>
      <c r="R24" s="203"/>
      <c r="S24" s="196"/>
      <c r="T24" s="192"/>
      <c r="U24" s="196"/>
      <c r="V24" s="198"/>
      <c r="W24" s="198"/>
      <c r="X24" s="206"/>
      <c r="Y24" s="209"/>
    </row>
    <row r="25" spans="1:25" x14ac:dyDescent="0.25">
      <c r="A25" s="4"/>
      <c r="B25" s="151">
        <v>2</v>
      </c>
      <c r="C25" s="152" t="s">
        <v>54</v>
      </c>
      <c r="D25" s="153" t="s">
        <v>55</v>
      </c>
      <c r="E25" s="85"/>
      <c r="F25" s="86"/>
      <c r="G25" s="86"/>
      <c r="H25" s="86"/>
      <c r="I25" s="153" t="s">
        <v>151</v>
      </c>
      <c r="J25" s="86"/>
      <c r="K25" s="87"/>
      <c r="L25" s="87"/>
      <c r="M25" s="87"/>
      <c r="N25" s="87"/>
      <c r="O25" s="87"/>
      <c r="P25" s="87"/>
      <c r="Q25" s="202"/>
      <c r="R25" s="204"/>
      <c r="S25" s="200"/>
      <c r="T25" s="200"/>
      <c r="U25" s="200"/>
      <c r="V25" s="199"/>
      <c r="W25" s="199"/>
      <c r="X25" s="205"/>
      <c r="Y25" s="209"/>
    </row>
    <row r="26" spans="1:25" x14ac:dyDescent="0.25">
      <c r="A26" s="4"/>
      <c r="I26" s="4"/>
      <c r="R26" s="88"/>
      <c r="S26" s="88"/>
      <c r="T26" s="88"/>
      <c r="U26" s="88"/>
    </row>
    <row r="28" spans="1:25" x14ac:dyDescent="0.25">
      <c r="A28" s="4"/>
    </row>
  </sheetData>
  <mergeCells count="3">
    <mergeCell ref="D4:H4"/>
    <mergeCell ref="B5:C5"/>
    <mergeCell ref="B12:C12"/>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Contents</vt:lpstr>
      <vt:lpstr>Self Assessment </vt:lpstr>
      <vt:lpstr>Summary Output</vt:lpstr>
      <vt:lpstr>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Mattson</dc:creator>
  <cp:lastModifiedBy>Dell</cp:lastModifiedBy>
  <dcterms:created xsi:type="dcterms:W3CDTF">2020-01-14T21:54:28Z</dcterms:created>
  <dcterms:modified xsi:type="dcterms:W3CDTF">2020-07-15T11:52:08Z</dcterms:modified>
</cp:coreProperties>
</file>