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theme/themeOverride1.xml" ContentType="application/vnd.openxmlformats-officedocument.themeOverride+xml"/>
  <Override PartName="/xl/charts/chart32.xml" ContentType="application/vnd.openxmlformats-officedocument.drawingml.chart+xml"/>
  <Override PartName="/xl/theme/themeOverride2.xml" ContentType="application/vnd.openxmlformats-officedocument.themeOverride+xml"/>
  <Override PartName="/xl/charts/chart33.xml" ContentType="application/vnd.openxmlformats-officedocument.drawingml.chart+xml"/>
  <Override PartName="/xl/charts/chart34.xml" ContentType="application/vnd.openxmlformats-officedocument.drawingml.chart+xml"/>
  <Override PartName="/xl/theme/themeOverride3.xml" ContentType="application/vnd.openxmlformats-officedocument.themeOverride+xml"/>
  <Override PartName="/xl/charts/chart35.xml" ContentType="application/vnd.openxmlformats-officedocument.drawingml.chart+xml"/>
  <Override PartName="/xl/theme/themeOverride4.xml" ContentType="application/vnd.openxmlformats-officedocument.themeOverride+xml"/>
  <Override PartName="/xl/charts/chart36.xml" ContentType="application/vnd.openxmlformats-officedocument.drawingml.chart+xml"/>
  <Override PartName="/xl/theme/themeOverride5.xml" ContentType="application/vnd.openxmlformats-officedocument.themeOverride+xml"/>
  <Override PartName="/xl/charts/chart37.xml" ContentType="application/vnd.openxmlformats-officedocument.drawingml.chart+xml"/>
  <Override PartName="/xl/theme/themeOverride6.xml" ContentType="application/vnd.openxmlformats-officedocument.themeOverride+xml"/>
  <Override PartName="/xl/charts/chart38.xml" ContentType="application/vnd.openxmlformats-officedocument.drawingml.chart+xml"/>
  <Override PartName="/xl/theme/themeOverride7.xml" ContentType="application/vnd.openxmlformats-officedocument.themeOverride+xml"/>
  <Override PartName="/xl/charts/chart39.xml" ContentType="application/vnd.openxmlformats-officedocument.drawingml.chart+xml"/>
  <Override PartName="/xl/theme/themeOverride8.xml" ContentType="application/vnd.openxmlformats-officedocument.themeOverride+xml"/>
  <Override PartName="/xl/charts/chart40.xml" ContentType="application/vnd.openxmlformats-officedocument.drawingml.chart+xml"/>
  <Override PartName="/xl/theme/themeOverride9.xml" ContentType="application/vnd.openxmlformats-officedocument.themeOverride+xml"/>
  <Override PartName="/xl/charts/chart41.xml" ContentType="application/vnd.openxmlformats-officedocument.drawingml.chart+xml"/>
  <Override PartName="/xl/theme/themeOverride10.xml" ContentType="application/vnd.openxmlformats-officedocument.themeOverride+xml"/>
  <Override PartName="/xl/charts/chart42.xml" ContentType="application/vnd.openxmlformats-officedocument.drawingml.chart+xml"/>
  <Override PartName="/xl/theme/themeOverride11.xml" ContentType="application/vnd.openxmlformats-officedocument.themeOverride+xml"/>
  <Override PartName="/xl/charts/chart43.xml" ContentType="application/vnd.openxmlformats-officedocument.drawingml.chart+xml"/>
  <Override PartName="/xl/charts/chart44.xml" ContentType="application/vnd.openxmlformats-officedocument.drawingml.chart+xml"/>
  <Override PartName="/xl/drawings/drawing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acinst.sharepoint.com/sites/PIResearch/Current Research/CEO Water Mandate/Water Action Hub/00 Project Management/Content Curation/Maintaining the Library/Downloads/"/>
    </mc:Choice>
  </mc:AlternateContent>
  <xr:revisionPtr revIDLastSave="2" documentId="13_ncr:1_{CD718054-C829-4DCB-8EE0-F9771E260935}" xr6:coauthVersionLast="47" xr6:coauthVersionMax="47" xr10:uidLastSave="{4D224810-BFBC-4EE6-A75B-10760B76082B}"/>
  <bookViews>
    <workbookView xWindow="22932" yWindow="-108" windowWidth="19416" windowHeight="10296" activeTab="2" xr2:uid="{F66C7CBE-3955-47BB-BCE8-850262AFA518}"/>
  </bookViews>
  <sheets>
    <sheet name="Portada" sheetId="6" r:id="rId1"/>
    <sheet name="Contents" sheetId="5" r:id="rId2"/>
    <sheet name="Autoevaluacion" sheetId="1" r:id="rId3"/>
    <sheet name="Resultados" sheetId="3" r:id="rId4"/>
  </sheets>
  <externalReferences>
    <externalReference r:id="rId5"/>
  </externalReferences>
  <definedNames>
    <definedName name="_xlnm._FilterDatabase" localSheetId="3" hidden="1">Resultados!$B$4:$H$14</definedName>
    <definedName name="General" localSheetId="0">'[1]Self-assessment '!$D$6</definedName>
    <definedName name="General">Autoevaluacion!$D$6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1" l="1"/>
  <c r="H92" i="1" l="1"/>
  <c r="H88" i="1"/>
  <c r="F18" i="1" l="1" a="1"/>
  <c r="F18" i="1" s="1"/>
  <c r="F52" i="1" l="1" a="1"/>
  <c r="F52" i="1" s="1"/>
  <c r="F46" i="1" a="1"/>
  <c r="F46" i="1" s="1"/>
  <c r="F108" i="1" l="1" a="1"/>
  <c r="F108" i="1" s="1"/>
  <c r="F78" i="1" a="1"/>
  <c r="F78" i="1" s="1"/>
  <c r="C6" i="3"/>
  <c r="C7" i="3"/>
  <c r="C10" i="3"/>
  <c r="C9" i="3"/>
  <c r="C8" i="3"/>
  <c r="B11" i="3" l="1"/>
  <c r="B10" i="3"/>
  <c r="B9" i="3"/>
  <c r="B8" i="3"/>
  <c r="B7" i="3"/>
  <c r="B6" i="3"/>
  <c r="F104" i="1" l="1" a="1"/>
  <c r="F104" i="1" s="1"/>
  <c r="H101" i="1" s="1"/>
  <c r="F100" i="1" a="1"/>
  <c r="F100" i="1" s="1"/>
  <c r="H97" i="1" s="1"/>
  <c r="F95" i="1" a="1"/>
  <c r="F95" i="1" s="1"/>
  <c r="F91" i="1" a="1"/>
  <c r="F91" i="1" s="1"/>
  <c r="F85" i="1" a="1"/>
  <c r="F85" i="1" s="1"/>
  <c r="H82" i="1" s="1"/>
  <c r="F81" i="1" a="1"/>
  <c r="F81" i="1" s="1"/>
  <c r="H79" i="1" s="1"/>
  <c r="H75" i="1"/>
  <c r="H105" i="1" l="1"/>
  <c r="F74" i="1" a="1"/>
  <c r="F74" i="1" s="1"/>
  <c r="H72" i="1" s="1"/>
  <c r="F71" i="1" a="1"/>
  <c r="F71" i="1" s="1"/>
  <c r="H67" i="1" s="1"/>
  <c r="F66" i="1" a="1"/>
  <c r="F66" i="1" s="1"/>
  <c r="H63" i="1" s="1"/>
  <c r="F62" i="1" a="1"/>
  <c r="F62" i="1" s="1"/>
  <c r="H59" i="1" s="1"/>
  <c r="F55" i="1" a="1"/>
  <c r="F55" i="1" s="1"/>
  <c r="H48" i="1"/>
  <c r="H44" i="1"/>
  <c r="F43" i="1" a="1"/>
  <c r="F43" i="1" s="1"/>
  <c r="H36" i="1" s="1"/>
  <c r="F33" i="1" a="1"/>
  <c r="F33" i="1" s="1"/>
  <c r="H30" i="1" s="1"/>
  <c r="F29" i="1" a="1"/>
  <c r="F29" i="1" s="1"/>
  <c r="H26" i="1" s="1"/>
  <c r="F24" i="1" a="1"/>
  <c r="F24" i="1" s="1"/>
  <c r="H19" i="1" s="1"/>
  <c r="F110" i="1" l="1"/>
  <c r="H35" i="1"/>
  <c r="I96" i="1" l="1"/>
  <c r="E11" i="3" s="1"/>
  <c r="G11" i="3" s="1"/>
  <c r="H96" i="1"/>
  <c r="H87" i="1"/>
  <c r="D10" i="3" s="1"/>
  <c r="H58" i="1"/>
  <c r="D9" i="3" s="1"/>
  <c r="I109" i="1"/>
  <c r="E12" i="3" s="1"/>
  <c r="D11" i="3" l="1"/>
  <c r="F11" i="3" s="1"/>
  <c r="I6" i="1"/>
  <c r="E6" i="3" s="1"/>
  <c r="G6" i="3" s="1"/>
  <c r="H6" i="1"/>
  <c r="D6" i="3" s="1"/>
  <c r="F6" i="3" l="1"/>
  <c r="G12" i="3"/>
  <c r="I87" i="1" l="1"/>
  <c r="E10" i="3" s="1"/>
  <c r="I58" i="1"/>
  <c r="E9" i="3" s="1"/>
  <c r="I35" i="1"/>
  <c r="E8" i="3" s="1"/>
  <c r="G8" i="3" s="1"/>
  <c r="D8" i="3"/>
  <c r="I12" i="1"/>
  <c r="E7" i="3" s="1"/>
  <c r="G7" i="3" s="1"/>
  <c r="F8" i="3" l="1"/>
  <c r="G10" i="3"/>
  <c r="F10" i="3"/>
  <c r="G9" i="3"/>
  <c r="F9" i="3"/>
  <c r="H12" i="1" l="1"/>
  <c r="D14" i="3" s="1"/>
  <c r="H109" i="1"/>
  <c r="D12" i="3" s="1"/>
  <c r="D13" i="3" s="1"/>
  <c r="D7" i="3" l="1"/>
  <c r="F7" i="3" s="1"/>
  <c r="F12" i="3"/>
</calcChain>
</file>

<file path=xl/sharedStrings.xml><?xml version="1.0" encoding="utf-8"?>
<sst xmlns="http://schemas.openxmlformats.org/spreadsheetml/2006/main" count="273" uniqueCount="240">
  <si>
    <t>Current State (0-2)</t>
  </si>
  <si>
    <t xml:space="preserve">Pledge Compliance </t>
  </si>
  <si>
    <t>Gap Analysis</t>
  </si>
  <si>
    <t>GE1</t>
  </si>
  <si>
    <t>General</t>
  </si>
  <si>
    <t>GE1.1</t>
  </si>
  <si>
    <t>GE1.2</t>
  </si>
  <si>
    <t>GE1.3</t>
  </si>
  <si>
    <t>WWS2</t>
  </si>
  <si>
    <t>WWS2.1</t>
  </si>
  <si>
    <t>WWS2.2</t>
  </si>
  <si>
    <t>WWS2.3</t>
  </si>
  <si>
    <t>WWS2.5</t>
  </si>
  <si>
    <t>WWS2.6</t>
  </si>
  <si>
    <t>WS3</t>
  </si>
  <si>
    <t>WS3.1</t>
  </si>
  <si>
    <t>WS3.2</t>
  </si>
  <si>
    <t>WS3.3</t>
  </si>
  <si>
    <t>WS3.4</t>
  </si>
  <si>
    <t>WS3.5</t>
  </si>
  <si>
    <t>WS3.6</t>
  </si>
  <si>
    <t>WS3.7</t>
  </si>
  <si>
    <t>WH4</t>
  </si>
  <si>
    <t>WH4.1</t>
  </si>
  <si>
    <t>WH4.2</t>
  </si>
  <si>
    <t>WH4.3</t>
  </si>
  <si>
    <t>WH4.4</t>
  </si>
  <si>
    <t>WH4.5</t>
  </si>
  <si>
    <t>WH4.6</t>
  </si>
  <si>
    <t>WH4.7</t>
  </si>
  <si>
    <t>WH4.8</t>
  </si>
  <si>
    <t>Score</t>
  </si>
  <si>
    <t>Name</t>
  </si>
  <si>
    <t>Interpretation of results</t>
  </si>
  <si>
    <t>n/a</t>
  </si>
  <si>
    <t xml:space="preserve"> 'n/a'</t>
  </si>
  <si>
    <t>GE 1.4</t>
  </si>
  <si>
    <t>GE 1.5</t>
  </si>
  <si>
    <t>WW2.4</t>
  </si>
  <si>
    <t>Y=1, N=0, N/A</t>
  </si>
  <si>
    <t>Y = 1, N = 0, N/A</t>
  </si>
  <si>
    <t>CW6</t>
  </si>
  <si>
    <t>Community WASH</t>
  </si>
  <si>
    <t>CW6.1</t>
  </si>
  <si>
    <t>CW6.2</t>
  </si>
  <si>
    <t>Stage of Implementation</t>
  </si>
  <si>
    <t>Category</t>
  </si>
  <si>
    <r>
      <t>Business Score (%)</t>
    </r>
    <r>
      <rPr>
        <b/>
        <vertAlign val="superscript"/>
        <sz val="8"/>
        <color theme="0"/>
        <rFont val="Arial"/>
        <family val="2"/>
      </rPr>
      <t>1</t>
    </r>
  </si>
  <si>
    <r>
      <t>Pledge Score (%)</t>
    </r>
    <r>
      <rPr>
        <b/>
        <vertAlign val="superscript"/>
        <sz val="8"/>
        <color theme="0"/>
        <rFont val="Arial"/>
        <family val="2"/>
      </rPr>
      <t>1</t>
    </r>
  </si>
  <si>
    <t xml:space="preserve">Total </t>
  </si>
  <si>
    <t>CW6.3</t>
  </si>
  <si>
    <t>VSC5</t>
  </si>
  <si>
    <t>VSC5.1</t>
  </si>
  <si>
    <t>VSC5.2</t>
  </si>
  <si>
    <t xml:space="preserve">Self-Assessment Tool for Evaluating Access to Water, Sanitation and Hygiene (WASH) </t>
  </si>
  <si>
    <t>Herramienta de Auto-Evaluación para evaluar el Acceso al Agua Segura, el Saneamiento y la Higiene (WASH)</t>
  </si>
  <si>
    <t>Agua, saneamiento e higiene (WASH) en los puntos de referencia</t>
  </si>
  <si>
    <t xml:space="preserve">   Categoría / Dimensión</t>
  </si>
  <si>
    <r>
      <t xml:space="preserve"> Detalle de puntuación</t>
    </r>
    <r>
      <rPr>
        <b/>
        <sz val="10"/>
        <color rgb="FFFF0000"/>
        <rFont val="Arial"/>
        <family val="2"/>
      </rPr>
      <t xml:space="preserve"> </t>
    </r>
    <r>
      <rPr>
        <b/>
        <sz val="10"/>
        <color rgb="FF002060"/>
        <rFont val="Arial"/>
        <family val="2"/>
      </rPr>
      <t>individual</t>
    </r>
    <r>
      <rPr>
        <b/>
        <sz val="10"/>
        <color theme="0"/>
        <rFont val="Arial"/>
        <family val="2"/>
      </rPr>
      <t xml:space="preserve"> / Categoria/Dimensión </t>
    </r>
  </si>
  <si>
    <r>
      <rPr>
        <b/>
        <sz val="10"/>
        <color rgb="FF002060"/>
        <rFont val="Arial"/>
        <family val="2"/>
      </rPr>
      <t>Multi-Variable</t>
    </r>
    <r>
      <rPr>
        <b/>
        <sz val="10"/>
        <color theme="0"/>
        <rFont val="Arial"/>
        <family val="2"/>
      </rPr>
      <t xml:space="preserve">  Puntaje de dimensión individual </t>
    </r>
  </si>
  <si>
    <r>
      <t>Detalle de puntuación</t>
    </r>
    <r>
      <rPr>
        <b/>
        <sz val="10"/>
        <color rgb="FF002060"/>
        <rFont val="Arial"/>
        <family val="2"/>
      </rPr>
      <t xml:space="preserve"> Multi-Variable</t>
    </r>
    <r>
      <rPr>
        <b/>
        <sz val="10"/>
        <color theme="0"/>
        <rFont val="Arial"/>
        <family val="2"/>
      </rPr>
      <t xml:space="preserve"> Categoría / Dimensión</t>
    </r>
  </si>
  <si>
    <t>Estado actual (0-2)</t>
  </si>
  <si>
    <t xml:space="preserve">Categoría / Cumplimiento de  compromiso </t>
  </si>
  <si>
    <t>Análisis de brechas</t>
  </si>
  <si>
    <t>Comentarios y justificación de puntuación (especialmente cuando se anota '1' o 'n / a' en la columna H)</t>
  </si>
  <si>
    <t>Recomendaciones autoidentificadas</t>
  </si>
  <si>
    <t>SI=1, NO=0, N/A</t>
  </si>
  <si>
    <t>Cumplimiento de las leyes / regulaciones locales y nacionales para todas las instalaciones permanentes en el lugar de trabajo.</t>
  </si>
  <si>
    <r>
      <t>n / a = Dimensión no pertinente o no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la instalación cumple con todas las leyes / regulaciones locales y nacionales (por ejemplo, leyes locales / estatales / nacionales, políticas de compañías / fábricas) relacionadas con WASH</t>
    </r>
    <r>
      <rPr>
        <sz val="10"/>
        <rFont val="Arial"/>
        <family val="2"/>
      </rPr>
      <t xml:space="preserve">
</t>
    </r>
  </si>
  <si>
    <t>Políticas y procedimientos para sitios de trabajo temporales y móviles, incluida la agricultura.</t>
  </si>
  <si>
    <r>
      <t>n / a = Dimensión no pertinente o no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políticas y procedimientos de WASH apropiados para todos los sitios de trabajo temporales y móviles bajo control directo de la compañía. Esto también significa que las disposiciones de WASH están incluidas en los contratos para terceros / contratistas.</t>
    </r>
    <r>
      <rPr>
        <sz val="10"/>
        <rFont val="Arial"/>
        <family val="2"/>
      </rPr>
      <t xml:space="preserve">
</t>
    </r>
  </si>
  <si>
    <t>Políticas y procedimientos para otras instalaciones en el lugar de trabajo.</t>
  </si>
  <si>
    <r>
      <t xml:space="preserve">n / a = Dimensión no pertinente o no aplicable
0 = Dimensión no implementada
1 = Dimensión implementada parcialmente pero aún no se ha logrado el cumplimiento total del compromiso (ver Columna K)
</t>
    </r>
    <r>
      <rPr>
        <sz val="10"/>
        <color theme="4" tint="-0.499984740745262"/>
        <rFont val="Arial"/>
        <family val="2"/>
      </rPr>
      <t>2 = Cumplimiento del compromiso, es decir, políticas y procedimientos que abordan WASH para otras instalaciones del lugar de trabajo utilizadas por los trabajadores (guarderías, comedores, cocinas, si existen)</t>
    </r>
    <r>
      <rPr>
        <sz val="10"/>
        <rFont val="Arial"/>
        <family val="2"/>
      </rPr>
      <t>.</t>
    </r>
  </si>
  <si>
    <t>Los mecanismos de monitoreo WASH están en su lugar</t>
  </si>
  <si>
    <r>
      <t xml:space="preserve"> n / a = Dimensión no pertinente o no aplicable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 xml:space="preserve">2 = Cumplimiento del compromiso, es decir, existen mecanismos de monitoreo para monitorear el cumplimiento y la funcionalidad de los sistemas, de acuerdo con las normas y estándares. Idealmente, las empresas tienen datos sobre las condiciones base y tienen datos desglosados. Por ejemplo, las instalaciones de WASH responden a las necesidades específicas de las mujeres o las personas con discapacidad.
</t>
    </r>
  </si>
  <si>
    <t>La empresa tiene un mecanismo para medir el cambio en WASH</t>
  </si>
  <si>
    <r>
      <t xml:space="preserve"> n / a = Dimensión no pertinente o  no aplicable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 xml:space="preserve">2 = Cumplimiento del compromiso, es decir, las empresas cuentan con mecanismos para medir el impacto de las actividades de compromiso WASH en el acceso de WASH para los trabajadores.
</t>
    </r>
  </si>
  <si>
    <t>Abastecimiento de agua en el lugar de trabajo</t>
  </si>
  <si>
    <t>Disponibilidad de agua potable suficiente, gratuita y físicamente accesible.</t>
  </si>
  <si>
    <t xml:space="preserve"> A. Cantidad suficiente de agua para proporcionar una hidratación adecuada a los trabajadores, sensibles a las condiciones del lugar de trabajo.   </t>
  </si>
  <si>
    <t xml:space="preserve">B. Proximidad conveniente a los trabajadores (a menos de 500 metros y / o trabajadores autorizados a tener agua en las estaciones de trabajo)    </t>
  </si>
  <si>
    <t xml:space="preserve"> C. Instalaciones de agua potable físicamente accesibles, incluso para trabajadores con discapacidades</t>
  </si>
  <si>
    <t xml:space="preserve"> D. El agua potable es gratuita.</t>
  </si>
  <si>
    <t xml:space="preserve">E. El agua potable está disponible para los trabajadores en cualquier momento durante el período de trabajo.         </t>
  </si>
  <si>
    <r>
      <rPr>
        <sz val="10"/>
        <rFont val="Arial"/>
        <family val="2"/>
      </rPr>
      <t>Puntaje total posible de la categoría = 5 n / a = Dimensiones no relevantes o aplicables (ver columna K)
0 = No hay dimensiones implementadas
1 = Dimensiones implementadas parcialmente pero aún no se ha cumplido el Compromiso total (ver Columna K)</t>
    </r>
    <r>
      <rPr>
        <sz val="10"/>
        <color rgb="FFFF0000"/>
        <rFont val="Arial"/>
        <family val="2"/>
      </rPr>
      <t xml:space="preserve">
</t>
    </r>
    <r>
      <rPr>
        <sz val="10"/>
        <color theme="4" tint="-0.499984740745262"/>
        <rFont val="Arial"/>
        <family val="2"/>
      </rPr>
      <t>2 = Cumplimiento de compromiso, es decir, se cumplen todas las cinco dimensiones aplicables</t>
    </r>
  </si>
  <si>
    <t>Acceso a agua segura que cumple con los estándares de calidad.</t>
  </si>
  <si>
    <t>A. El agua potable proviene de una fuente mejorada de agua potable.</t>
  </si>
  <si>
    <t xml:space="preserve"> B. Se sabe que la fuente de agua potable cumple con los estándares de calidad del gobierno (si la fuente de agua cruda no cumple con los estándares, se trata antes de ser consumida por los trabajadores)</t>
  </si>
  <si>
    <t>C. El sabor del agua potable es aceptable para los trabajadores.</t>
  </si>
  <si>
    <t xml:space="preserve"> D. Se han implementado métodos seguros para la distribución de agua potable (fuente / recipiente limpios)</t>
  </si>
  <si>
    <t>E. El agua potable se toma del recipiente / fuente de almacenamiento de manera que se evite la contaminación del agua (por ejemplo, una taza limpia)</t>
  </si>
  <si>
    <r>
      <rPr>
        <sz val="10"/>
        <rFont val="Arial"/>
        <family val="2"/>
      </rPr>
      <t>Puntaje total posible de la categoría = 5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cinco dimensiones aplicables</t>
    </r>
  </si>
  <si>
    <t>Las instalaciones para agua potable están limpias y debidamente desinfectadas</t>
  </si>
  <si>
    <r>
      <t xml:space="preserve"> 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todas las fuentes de agua potable, enfriadores de agua y otros recipientes / fuentes de almacenamiento dentro de la instalación se colocan en áreas limpias apropiadas y se limpian, recargan y desinfectan como mínimo una vez cada dos meses (o con mayor frecuencia) si se usa mucho)</t>
    </r>
  </si>
  <si>
    <t xml:space="preserve"> El agua potable se prueba para garantizar la calidad y la seguridad</t>
  </si>
  <si>
    <t xml:space="preserve"> A. El agua potable provista dentro de la instalación es probada regularmente por personal debidamente capacitado.
</t>
  </si>
  <si>
    <t xml:space="preserve"> B. Las pruebas de agua potable se realizan cuando las condiciones ambientales cambian o hay un brote de enfermedades transmitidas por el agua (se necesita capacitación periódica del personal para las pruebas de agua)</t>
  </si>
  <si>
    <t>C. Si las pruebas de calidad del agua potable indican que el agua no cumple con los estándares, se toman medidas mitigadoras, incluidos los trabajadores que son notificados</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</si>
  <si>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tres dimensiones aplicables</t>
    </r>
  </si>
  <si>
    <t>Limpieza, mantenimiento y conservación del sistema de suministro de agua.</t>
  </si>
  <si>
    <t xml:space="preserve">A. Se toman las medidas adecuadas para la limpieza periódica de todos los sistemas de suministro de agua bajo el control directo de la empresa, como mínimo de 2 a 4 veces por año (nota: la limpieza no es obligatoria si se proporciona desinfección residual y, por lo tanto, esto sería n / a)
</t>
  </si>
  <si>
    <t>B. Se toman las medidas apropiadas para la inspección, mantenimiento y reparación regulares de todas las instalaciones de suministro de agua y sistemas de drenaje bajo el control directo de la compañía (al menos anualmente para los sistemas de suministro de agua)</t>
  </si>
  <si>
    <t>C. Las tecnologías de ahorro de agua se implementan dentro de las instalaciones y otras áreas de trabajo relevantes para conservar el agua utilizada por las operaciones y los trabajadores.</t>
  </si>
  <si>
    <r>
      <t xml:space="preserve"> 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tres dimensiones aplicables</t>
    </r>
  </si>
  <si>
    <t>Suministro de agua de otras instalaciones en el lugar de trabajo</t>
  </si>
  <si>
    <r>
      <t xml:space="preserve">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si el lugar de trabajo proporciona cuidado de niños, comida de comedores / cocinas o atención médica (clínica de salud), estas instalaciones también tienen agua potable suficiente y segura</t>
    </r>
  </si>
  <si>
    <t>Saneamiento en el lugar de trabajo</t>
  </si>
  <si>
    <t xml:space="preserve"> Acceso a instalaciones sanitarias adecuadas y mejoradas </t>
  </si>
  <si>
    <t>A. Todos los empleados, independientemente de la ubicación del trabajo, tienen acceso a al menos instalaciones sanitarias 'mejoradas' con superestructuras adecuadas para proteger de los elementos para hacer que el saneamiento sea seguro y conveniente (por ejemplo, con una provisión mínima de inodoro con descarga, tanque séptico, letrina de pozo, letrina de pozo mejorada ventilada)</t>
  </si>
  <si>
    <t xml:space="preserve"> B. Se proporcionan un mínimo de 2 asientos de inodoro y 2 instalaciones urinarias por cada 45 trabajadores varones en las instalaciones.</t>
  </si>
  <si>
    <t>C. Se proporcionan un mínimo de 4 asientos de inodoro por cada 50 mujeres dentro de las instalaciones.</t>
  </si>
  <si>
    <t>D. El diseño de las instalaciones sanitarias está en línea con las costumbres locales, las tradiciones religiosas y sociales.</t>
  </si>
  <si>
    <t>E. Las instalaciones son accesibles para los trabajadores con problemas de movilidad, p.e. los trabajadores discapacitados y ancianos</t>
  </si>
  <si>
    <t xml:space="preserve"> F. Si es relevante, se proporcionan instalaciones sanitarias a los trabajadores agrícolas, de campo y mineros.</t>
  </si>
  <si>
    <t>G. Hay ventilación en los baños para eliminar los olores.</t>
  </si>
  <si>
    <r>
      <t>Puntaje total posible de la categoría = 7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siete dimensiones aplicables</t>
    </r>
  </si>
  <si>
    <t>Aguas residuales, seguridad en el manejo de drenaje e inodoros / urinarios</t>
  </si>
  <si>
    <t xml:space="preserve"> A. Todos los lavabos, fregaderos, duchas, instalaciones sanitarias bajo el control directo de la empresa cuentan con sistemas de drenaje y eliminación adecuados para evitar la contaminación en el entorno inmediato y más amplio, es decir, el agua residual se transporta a una alcantarilla municipal y / o se trata previamente dentro del Locales propios de la empresa.
</t>
  </si>
  <si>
    <t>B. Todos los desechos fecales se manejan de manera segura, es decir, se tratan antes de que regresen al medio ambiente o se transporten a un sistema de alcantarillado municipal</t>
  </si>
  <si>
    <r>
      <t>Puntaje total posible de la categoría = 2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dos dimensiones aplicables</t>
    </r>
  </si>
  <si>
    <t>Iluminación  y cerraduras para seguridad del inodoro / urinario</t>
  </si>
  <si>
    <r>
      <t xml:space="preserve">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el diseño y la construcción de instalaciones sanitarias / urinarias bajo el control directo de la compañía garantiza una iluminación adecuada por motivos de seguridad (200 lúmenes por metro cuadrado - lux) y las puertas son bloqueables</t>
    </r>
    <r>
      <rPr>
        <sz val="10"/>
        <color rgb="FF002060"/>
        <rFont val="Arial"/>
        <family val="2"/>
      </rPr>
      <t xml:space="preserve">
</t>
    </r>
  </si>
  <si>
    <t>Limpieza y mantenimiento de inodoros / urinarios</t>
  </si>
  <si>
    <t xml:space="preserve"> A. Existen disposiciones para limpiar todas las instalaciones sanitarias bajo el control directo de la compañía al menos una vez al día.</t>
  </si>
  <si>
    <t>B. La limpieza incluye la desinfección de todas las instalaciones sanitarias bajo el control directo de la empresa y se lleva a cabo al menos una vez por semana.</t>
  </si>
  <si>
    <t>C. Se toman las medidas apropiadas para la inspección, el mantenimiento y la reparación de las instalaciones sanitarias bajo el control directo de la compañía al menos una vez al mes, con mantenimiento y reparaciones más frecuentes, si los empleados informan problemas.</t>
  </si>
  <si>
    <t>D. El sistema está en su lugar para que los trabajadores reporten problemas de limpieza y / o mantenimiento relacionados con las instalaciones sanitarias.</t>
  </si>
  <si>
    <r>
      <t>Puntaje total posible de la categoría = 4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cuatro dimensiones aplicables</t>
    </r>
  </si>
  <si>
    <t xml:space="preserve"> Producto sanitario y eliminación</t>
  </si>
  <si>
    <t xml:space="preserve">A. Se proporcionan disposiciones apropiadas dentro de las instalaciones sanitarias para mujeres para la eliminación segura de productos sanitarios en contenedores de desechos que están debidamente revestidos con plástico, papel encerado u otras bolsas apropiadas.
</t>
  </si>
  <si>
    <t>B. Los productos sanitarios están disponibles en el lugar de trabajo en máquinas expendedoras o de forma gratuita.</t>
  </si>
  <si>
    <r>
      <t>Puntaje totalposible de la categoría = 2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dos dimensiones aplicables</t>
    </r>
  </si>
  <si>
    <t>Eliminación de desechos médicos</t>
  </si>
  <si>
    <r>
      <t xml:space="preserve">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se proporcionan disposiciones apropiadas en el lugar de trabajo para la eliminación segura de los desechos médicos (por ejemplo: eliminación de sangre, orina y otras secreciones corporales en bolsas específicas; eliminación de escalpelos, objetos punzantes, agujas y vidrios rotos de laboratorio en recipientes especialmente hechos para objetos punzantes, etiquetados con etiquetas de advertencia de desechos médicos)</t>
    </r>
    <r>
      <rPr>
        <sz val="10"/>
        <rFont val="Arial"/>
        <family val="2"/>
      </rPr>
      <t xml:space="preserve">
</t>
    </r>
  </si>
  <si>
    <t>Otras instalaciones de trabajo y facilidades de saneamiento</t>
  </si>
  <si>
    <r>
      <t xml:space="preserve"> 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si el lugar de trabajo proporciona instalaciones de cuidado de niños, alimentos en comedores / cocinas o atención médica (en clínicas de salud), estas instalaciones también cuentan con instalaciones de saneamiento adecuadas y mejoradas, instalaciones convenientes como se describe en WS3.1.</t>
    </r>
    <r>
      <rPr>
        <sz val="10"/>
        <rFont val="Arial"/>
        <family val="2"/>
      </rPr>
      <t xml:space="preserve">
</t>
    </r>
  </si>
  <si>
    <t>Higiene en el lugar de trabajo</t>
  </si>
  <si>
    <t>Instalaciones de higiene personal / lavado de manos</t>
  </si>
  <si>
    <t>A. El jabón está disponible en las instalaciones de lavado de manos.</t>
  </si>
  <si>
    <t>B. Existe un mecanismo para el secado de manos y cara en las instalaciones de lavado de manos.</t>
  </si>
  <si>
    <t>C. El agua con un estándar aceptable para la limpieza de manos (si se usa agua no potable para el lavado, se comunica claramente en el punto de uso) está disponible en las instalaciones de lavado de manos</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</si>
  <si>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todas las instalaciones de baños y aseos bajo el control directo de la compañía tienen disposiciones apropiadas para garantizar la higiene personal, incluidas las tres dimensiones.</t>
    </r>
  </si>
  <si>
    <t>Señalización adecuada de lavado de manos</t>
  </si>
  <si>
    <t>A. Se publican los momentos críticos para lavarse las manos (los tiempos incluyen: antes de preparar alimentos, comer y después de usar el baño, contacto con fluidos corporales y cualquier posible contaminante).</t>
  </si>
  <si>
    <t>B. Las técnicas de lavado de manos que se publican en las instalaciones de lavado de manos incluyen el uso de agua y jabón o cenizas, lavarse las manos, frotarse las manos al menos tres veces y secarse las manos de forma higiénica, secando al aire o usando un paño / papel limpio.</t>
  </si>
  <si>
    <t>C. Se proporciona información sobre cómo los trabajadores expuestos a sustancias peligrosas se deben limpiar después de la exposición.</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</si>
  <si>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 la promesa, es decir, se ha proporcionado una señalización sobre el comportamiento apropiado de lavado de manos, incluidos los tiempos críticos y la técnica, dentro de las instalaciones, particularmente en los baños y áreas de comer / cocinar, para cumplir con las tres dimensiones aplicables</t>
    </r>
  </si>
  <si>
    <t xml:space="preserve"> Duchas e instalaciones de baño.</t>
  </si>
  <si>
    <t>A. Se proporciona una ducha por cada 10 empleados de cada género que se requiera ducharse durante el mismo turno,</t>
  </si>
  <si>
    <t>B. Se proporcionan jabones corporales u otros agentes de limpieza apropiados,</t>
  </si>
  <si>
    <t>C. Las duchas tienen agua fría y caliente alimentando una línea de descarga común,</t>
  </si>
  <si>
    <t>D. Los empleados que usan duchas reciben toallas limpias individuales.</t>
  </si>
  <si>
    <r>
      <t xml:space="preserve"> Puntaje total posible de la categoría = 4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cuando sea necesario, los trabajadores que están expuestos a sustancias peligrosas y / o condiciones de trabajo sucias reciben duchas e instalaciones de baño en el lugar de trabajo y están equipados adecuadamente, para las cuatro dimensiones aplicables.</t>
    </r>
  </si>
  <si>
    <t>Entrenamiento en higiene y cambio de comportamiento de conciencia WASH</t>
  </si>
  <si>
    <t>A. Capacitación en higiene proporcionada a todos los nuevos empleados;</t>
  </si>
  <si>
    <t xml:space="preserve"> B. Cursos anuales de actualización para todos los trabajadores con especial atención a los empleados y otro personal involucrado en la preparación de alimentos)</t>
  </si>
  <si>
    <r>
      <t>Puntaje total posible de la categoría = 2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han implementado procesos regulares de capacitación y sensibilización para todos los trabajadores en las dos ocasiones indicadas. (Consulte la columna M para ver los temas que se tratarán)</t>
    </r>
  </si>
  <si>
    <t>Provisión de equipo de protección personal (EPP)</t>
  </si>
  <si>
    <t xml:space="preserve"> A. Se proporciona equipo de protección personal apropiado, como guantes y zapatos con suela de goma antideslizante, a todos los involucrados en la limpieza y mantenimiento de baños / instalaciones asociadas bajo el control directo de la compañía;</t>
  </si>
  <si>
    <t xml:space="preserve"> B. Los trabajadores involucrados en las instalaciones de limpieza y mantenimiento usan equipos de protección personal y se usan en todo momento cuando limpian urinarios, inodoros, duchas, lavamanos, espejos y otras instalaciones asociadas.</t>
  </si>
  <si>
    <t>C. Método para el manejo de equipo de protección personal usado está implementado en el lugar de trabajo para evitar la exposición a las familias / comunidad de los trabajadores.</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</si>
  <si>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tres dimensiones aplicables.</t>
    </r>
  </si>
  <si>
    <t>Capacitación para personal de limpieza y mantenimiento.</t>
  </si>
  <si>
    <t>A. Los limpiadores están capacitados en las técnicas / normas de limpieza adecuadas y en el uso adecuado de todos los materiales de limpieza para las instalaciones de WASH; y</t>
  </si>
  <si>
    <t xml:space="preserve"> B. Los empleadores se aseguran de que los trabajadores y los contratistas relevantes sigan las instrucciones específicas asociadas con cada producto de limpieza de instalaciones WASH.</t>
  </si>
  <si>
    <r>
      <t>Puntaje total posible de la categoría = 2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 promesa; es decir, se cumplen todas las dos dimensiones aplicables para aquellos involucrados en la limpieza y el mantenimiento en las propias operaciones de la empresa.</t>
    </r>
  </si>
  <si>
    <t>Almacenamiento de equipos de limpieza</t>
  </si>
  <si>
    <t>A. El equipo de limpieza WASH se almacena en condiciones apropiadas que cumplan con las pautas del embalaje de los suministros de limpieza.</t>
  </si>
  <si>
    <t>B. El equipo de limpieza WASH se almacena en lugares dedicados para este propósito (operaciones propias)</t>
  </si>
  <si>
    <t>C. Las instalaciones tienen una unidad de almacenamiento dedicada para productos de limpieza WASH fuera de las áreas comunes</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</si>
  <si>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el equipo y los materiales de limpieza cumplen con las tres dimensiones aplicables.</t>
    </r>
  </si>
  <si>
    <t>Monitoreo e informes sobre enfermedades relacionadas con el agua.</t>
  </si>
  <si>
    <t>n / a = Dimensión no pertinente o no aplicable (ver Columna K)
0 = Dimensión no implementada
1 = Dimensión parcialmente implementada pero aún no se ha alcanzado el cumplimiento total del compromiso (ver Columna K)
2 = Cumplimiento del compromiso, es decir, el monitoreo y la presentación de informes sobre las enfermedades relacionadas con WASH en la fuerza laboral se implementa donde los lugares de trabajo están bajo el control directo de la compañía y en colaboración con organismos de salud pública locales y nacionales.
(Este indicador es particularmente importante para aquellos involucrados en el manejo de alimentos y bebidas o para trabajadores del personal médico).</t>
  </si>
  <si>
    <t>Valor / cadena de suministro WASH</t>
  </si>
  <si>
    <t>Existen políticas escritas (Código de conducta) que describen las expectativas de agua, saneamiento e higiene para los lugares de trabajo de la cadena de suministro.</t>
  </si>
  <si>
    <t>La política aborda el agua</t>
  </si>
  <si>
    <t>La política aborda el saneamiento</t>
  </si>
  <si>
    <t>La política aborda la higiene</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</si>
  <si>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políticas escritas para las tres dimensiones aplicables</t>
    </r>
  </si>
  <si>
    <t xml:space="preserve">Si existen políticas, hay una estrategia para promover la implementación y el autocontrol por parte de los proveedores de la compañía. </t>
  </si>
  <si>
    <t>Implementación de políticas promovida / monitoreada por los proveedores de agua /</t>
  </si>
  <si>
    <t xml:space="preserve"> Implementación de políticas promovida / monitoreada por parte de proveedores para saneamiento</t>
  </si>
  <si>
    <t>Implementación de politicas promovida / monitoreada por los proveedores de higiene.</t>
  </si>
  <si>
    <r>
      <t xml:space="preserve"> 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promovió la implementación de políticas y el monitoreo por parte de los proveedores para las tres dimensiones aplicables</t>
    </r>
  </si>
  <si>
    <t>WASH comunitario</t>
  </si>
  <si>
    <t>Evaluación de WASH de menaje comunitario</t>
  </si>
  <si>
    <t>A. Nivel 1 - datos secundarios. Las empresas tienen conocimiento de los lugares de trabajo y / o de las comunidades aledañas en las que sus trabajadores viven, el acceso a WASH a través de datos secundarios adquiridos que no tienen más de 2 años.</t>
  </si>
  <si>
    <t>B. Nivel 2: datos del gobierno u organizaciones. Las empresas han visitado y recopilado información directamente de una fuente local (por ejemplo, gobierno, ONG, otros) sobre el acceso de sus trabajadores / lugar de trabajo a las comunidades aledañas.</t>
  </si>
  <si>
    <t xml:space="preserve"> C. Nivel 3: datos primarios. La empresa ha realizado encuestas de hogares de la comunidad de trabajadores y / o lugares de trabajo locales para evaluar los hogares de los trabajadores y / o el acceso de la comunidad a WASH y las prácticas actuales, p. mediante el uso de la Guía de indicadores WASH4Work (enlace), preguntas básicas sobre agua, saneamiento e higiene para encuestas de hogares (JMP, 2018) u otro recurso similar).</t>
  </si>
  <si>
    <r>
      <t>Puntaje total posible de categoría = 3 n / a = Dimensión no relevante o aplicable (ver Columna K)
0 = Dimensión no implementada (ver Columna K)</t>
    </r>
    <r>
      <rPr>
        <sz val="10"/>
        <color rgb="FFFF0000"/>
        <rFont val="Arial"/>
        <family val="2"/>
      </rPr>
      <t xml:space="preserve">
</t>
    </r>
    <r>
      <rPr>
        <sz val="10"/>
        <color theme="4" tint="-0.499984740745262"/>
        <rFont val="Arial"/>
        <family val="2"/>
      </rPr>
      <t xml:space="preserve">1 = Cumplimiento del compromiso, es decir, la empresa ha completado al menos una dimensión de "nivel de evaluación".  </t>
    </r>
    <r>
      <rPr>
        <sz val="10"/>
        <color rgb="FF002060"/>
        <rFont val="Arial"/>
        <family val="2"/>
      </rPr>
      <t xml:space="preserve">    </t>
    </r>
    <r>
      <rPr>
        <sz val="10"/>
        <rFont val="Arial"/>
        <family val="2"/>
      </rPr>
      <t xml:space="preserve">                                                                   </t>
    </r>
  </si>
  <si>
    <t>Plan de acción WASH de la comunidad laboral</t>
  </si>
  <si>
    <t>A. La compañía ha desarrollado un plan de acción para abordar los problemas identificados en su evaluación de los trabajadores y / o las condiciones de WASH de la comunidad circundante.</t>
  </si>
  <si>
    <t>B. La compañía está implementando su plan de acción WASH comunitario</t>
  </si>
  <si>
    <t>C. La empresa cuenta con un sistema para monitorear sus esfuerzos de implementación de WASH</t>
  </si>
  <si>
    <r>
      <t xml:space="preserve"> Puntaje total posible de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 compromiso, es decir, las tres dimensiones aplicables en su lugar</t>
    </r>
  </si>
  <si>
    <t>Impacto ambiental de las operaciones de WASH en el lugar de trabajo en la comunidad</t>
  </si>
  <si>
    <t>A. La compañía ha realizado una evaluación para evaluar el impacto de sus prácticas de WASH en el lugar de trabajo en el medio ambiente local.</t>
  </si>
  <si>
    <t>B. La compañía ha establecido un plan para abordar los riesgos identificados para reducir el impacto de sus prácticas de WASH en el medio ambiente y en  la comunidad circundante</t>
  </si>
  <si>
    <t>C. La empresa cuenta con un sistema para monitorear estos esfuerzos de implementación relacionados.</t>
  </si>
  <si>
    <r>
      <t>Puntaje total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 compromiso, es decir, las tres dimensiones aplicables en su lugar</t>
    </r>
  </si>
  <si>
    <t xml:space="preserve"> TOTAL (Estado actual y puntaje de cumplimiento de compromiso)</t>
  </si>
  <si>
    <t>Número de dimensiones y criterios n / a</t>
  </si>
  <si>
    <t>No aplica</t>
  </si>
  <si>
    <t xml:space="preserve"> Dimensión no pertinente o no aplicable</t>
  </si>
  <si>
    <t>Proporcione una justificación de por qué esta dimensión no es relevante y / o no se aplica en la columna K (“Comentarios y detalles de la puntuación”).</t>
  </si>
  <si>
    <t>Ninguna implementación</t>
  </si>
  <si>
    <t xml:space="preserve"> Dimensión no implementada: la instalación o el lugar de trabajo, p. sitio de agricultura, no incluye esta dimensión</t>
  </si>
  <si>
    <t>Dimensión a identificar como brecha; plan de acción necesario para abordar esta brecha.</t>
  </si>
  <si>
    <t>Implementación Parcial</t>
  </si>
  <si>
    <t>Dimensión parcialmente implementada, pero faltan algunas características para considerar que se ha logrado el cumplimiento del compromiso</t>
  </si>
  <si>
    <t>Proporcione una explicación sobre cuáles son los elementos que faltan en la columna K. Características que faltan para ser identificadas como brechas y planes de acción necesarios para abordarlas.</t>
  </si>
  <si>
    <t>Implementación Total</t>
  </si>
  <si>
    <t xml:space="preserve"> Cumplimiento del compromiso: la dimensión se implementa completamente</t>
  </si>
  <si>
    <t>Consulte la descripción detallada de lo que significa cada criterio en la práctica, en las columnas E y G (“Detalles de puntuación”).</t>
  </si>
  <si>
    <t>Escala de evaluación de implementación</t>
  </si>
  <si>
    <t>Lista desplegable para puntajes de entrada</t>
  </si>
  <si>
    <t>Cumplimiento obtenido dentro de la instalació?</t>
  </si>
  <si>
    <t>Número de criterio "n/a"</t>
  </si>
  <si>
    <t>Escala de Ewvaluación de la implementacón</t>
  </si>
  <si>
    <t>Puntaje</t>
  </si>
  <si>
    <t>Nombre</t>
  </si>
  <si>
    <t>No aplicable</t>
  </si>
  <si>
    <t>Dimensión no pertinenet o no aplicable</t>
  </si>
  <si>
    <t xml:space="preserve">Proporcionar justificación de por qué esta dimensión no es relevante y/o no aplicable en columna I ("Comentarios y Razones del Puntaje") </t>
  </si>
  <si>
    <t>Dimensión no implementada: la instalación no incluye esta dimensión</t>
  </si>
  <si>
    <t xml:space="preserve">Identificar dimensión como una deficiencia. Se necesita un plan de acción para abordar esta deficiencia </t>
  </si>
  <si>
    <t>Dimensión parcialmente implementada pero la falta de algunas caracteristicas impide considerar que el cumplimiento del compromiso se ha logrado</t>
  </si>
  <si>
    <t>Proporcione una explicación sobre cuáles son los elementos que faltan en la columna I. Características que faltan para ser identificadas como brechas y planes de acción necesarios para abordarlas.</t>
  </si>
  <si>
    <t>Cumplimiento con el Compromiso: la dimensión ha sido completamente implementada</t>
  </si>
  <si>
    <t>Proporcione descripción detallada de lo que significa cada criterio en la práctica en las Columnas E y G (“Detalles de la puntuación”).</t>
  </si>
  <si>
    <t>Hoja de cálculo (Haga Click para Navegar)</t>
  </si>
  <si>
    <t>Descripción</t>
  </si>
  <si>
    <t>Portada</t>
  </si>
  <si>
    <t>Página de portada</t>
  </si>
  <si>
    <t>Contenidos</t>
  </si>
  <si>
    <t>Tabla de contenidos</t>
  </si>
  <si>
    <t xml:space="preserve">Auto-evaluación </t>
  </si>
  <si>
    <t xml:space="preserve">Herramienta de Auto-evaluación para el acceso al Agua, Saneamiento e Higiene (WASH) en el lugar de trabajo  </t>
  </si>
  <si>
    <t>Resultados</t>
  </si>
  <si>
    <t>Resumen de resultados  según la suma del puntaje de todas las 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</si>
</sst>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theme="1"/>
      <name val="Calibri"/>
      <family val="2"/>
      <scheme val="minor"/>
    </font>
    <font>
      <sz val="10"/>
      <name val="Arial"/>
      <family val="2"/>
    </font>
    <font>
      <b/>
      <sz val="16"/>
      <name val="Arial"/>
      <family val="2"/>
    </font>
    <font>
      <b/>
      <sz val="10"/>
      <color rgb="FF000000"/>
      <name val="Arial"/>
      <family val="2"/>
    </font>
    <font>
      <b/>
      <sz val="10"/>
      <color theme="0"/>
      <name val="Arial"/>
      <family val="2"/>
    </font>
    <font>
      <b/>
      <sz val="11"/>
      <color rgb="FF000000"/>
      <name val="Arial"/>
      <family val="2"/>
    </font>
    <font>
      <sz val="10"/>
      <color rgb="FFFF0000"/>
      <name val="Arial"/>
      <family val="2"/>
    </font>
    <font>
      <sz val="10"/>
      <color rgb="FF000000"/>
      <name val="Arial"/>
      <family val="2"/>
    </font>
    <font>
      <sz val="11"/>
      <color rgb="FF000000"/>
      <name val="Arial"/>
      <family val="2"/>
    </font>
    <font>
      <b/>
      <sz val="10"/>
      <name val="Arial"/>
      <family val="2"/>
    </font>
    <font>
      <sz val="10"/>
      <color rgb="FF002060"/>
      <name val="Arial"/>
      <family val="2"/>
    </font>
    <font>
      <sz val="11"/>
      <color rgb="FF00B050"/>
      <name val="Calibri"/>
      <family val="2"/>
      <scheme val="minor"/>
    </font>
    <font>
      <sz val="10"/>
      <color rgb="FF00B050"/>
      <name val="Arial"/>
      <family val="2"/>
    </font>
    <font>
      <b/>
      <sz val="11"/>
      <name val="Arial"/>
      <family val="2"/>
    </font>
    <font>
      <sz val="11"/>
      <name val="Arial"/>
      <family val="2"/>
    </font>
    <font>
      <i/>
      <sz val="10"/>
      <name val="Arial"/>
      <family val="2"/>
    </font>
    <font>
      <sz val="11"/>
      <color rgb="FF000000"/>
      <name val="Calibri"/>
      <family val="2"/>
      <scheme val="minor"/>
    </font>
    <font>
      <sz val="10"/>
      <color rgb="FFC00000"/>
      <name val="Arial"/>
      <family val="2"/>
    </font>
    <font>
      <sz val="10"/>
      <color theme="1"/>
      <name val="Arial"/>
      <family val="2"/>
    </font>
    <font>
      <sz val="11"/>
      <color rgb="FFC00000"/>
      <name val="Calibri"/>
      <family val="2"/>
      <scheme val="minor"/>
    </font>
    <font>
      <b/>
      <vertAlign val="superscript"/>
      <sz val="8"/>
      <color theme="0"/>
      <name val="Arial"/>
      <family val="2"/>
    </font>
    <font>
      <b/>
      <sz val="14"/>
      <name val="Arial"/>
      <family val="2"/>
    </font>
    <font>
      <u/>
      <sz val="11"/>
      <color theme="10"/>
      <name val="Calibri"/>
      <family val="2"/>
      <scheme val="minor"/>
    </font>
    <font>
      <u/>
      <sz val="10"/>
      <color indexed="12"/>
      <name val="Arial"/>
      <family val="2"/>
    </font>
    <font>
      <b/>
      <sz val="10"/>
      <color rgb="FF002060"/>
      <name val="Arial"/>
      <family val="2"/>
    </font>
    <font>
      <i/>
      <sz val="11"/>
      <name val="Arial"/>
      <family val="2"/>
    </font>
    <font>
      <u/>
      <sz val="10"/>
      <color theme="1"/>
      <name val="Arial"/>
      <family val="2"/>
    </font>
    <font>
      <u/>
      <sz val="11"/>
      <color theme="1"/>
      <name val="Calibri"/>
      <family val="2"/>
      <scheme val="minor"/>
    </font>
    <font>
      <b/>
      <sz val="10"/>
      <color rgb="FFC00000"/>
      <name val="Arial"/>
      <family val="2"/>
    </font>
    <font>
      <b/>
      <sz val="10"/>
      <color rgb="FFFF0000"/>
      <name val="Arial"/>
      <family val="2"/>
    </font>
    <font>
      <sz val="10"/>
      <color theme="4" tint="-0.499984740745262"/>
      <name val="Arial"/>
      <family val="2"/>
    </font>
    <font>
      <u/>
      <sz val="10"/>
      <color rgb="FF0070C0"/>
      <name val="Arial"/>
      <family val="2"/>
    </font>
    <font>
      <sz val="10"/>
      <color indexed="8"/>
      <name val="Arial"/>
      <family val="2"/>
    </font>
  </fonts>
  <fills count="17">
    <fill>
      <patternFill patternType="none"/>
    </fill>
    <fill>
      <patternFill patternType="gray125"/>
    </fill>
    <fill>
      <patternFill patternType="solid">
        <fgColor theme="0"/>
        <bgColor indexed="64"/>
      </patternFill>
    </fill>
    <fill>
      <patternFill patternType="solid">
        <fgColor rgb="FF002776"/>
        <bgColor indexed="64"/>
      </patternFill>
    </fill>
    <fill>
      <patternFill patternType="solid">
        <fgColor rgb="FF7F7F7F"/>
        <bgColor indexed="64"/>
      </patternFill>
    </fill>
    <fill>
      <patternFill patternType="solid">
        <fgColor theme="0" tint="-4.9989318521683403E-2"/>
        <bgColor indexed="64"/>
      </patternFill>
    </fill>
    <fill>
      <patternFill patternType="solid">
        <fgColor indexed="22"/>
        <bgColor indexed="64"/>
      </patternFill>
    </fill>
    <fill>
      <patternFill patternType="solid">
        <fgColor rgb="FF4066B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0070C0"/>
        <bgColor indexed="64"/>
      </patternFill>
    </fill>
  </fills>
  <borders count="62">
    <border>
      <left/>
      <right/>
      <top/>
      <bottom/>
      <diagonal/>
    </border>
    <border>
      <left/>
      <right/>
      <top/>
      <bottom style="medium">
        <color rgb="FF4066B2"/>
      </bottom>
      <diagonal/>
    </border>
    <border>
      <left/>
      <right/>
      <top style="medium">
        <color rgb="FFFFFFFF"/>
      </top>
      <bottom/>
      <diagonal/>
    </border>
    <border>
      <left/>
      <right/>
      <top style="medium">
        <color rgb="FFFFFFFF"/>
      </top>
      <bottom style="medium">
        <color rgb="FFFFFFFF"/>
      </bottom>
      <diagonal/>
    </border>
    <border>
      <left/>
      <right style="medium">
        <color rgb="FFFFFFFF"/>
      </right>
      <top style="medium">
        <color rgb="FFFFFFFF"/>
      </top>
      <bottom/>
      <diagonal/>
    </border>
    <border>
      <left/>
      <right/>
      <top style="thick">
        <color rgb="FF4066B2"/>
      </top>
      <bottom/>
      <diagonal/>
    </border>
    <border>
      <left/>
      <right/>
      <top style="thin">
        <color rgb="FF4066B2"/>
      </top>
      <bottom style="thin">
        <color rgb="FF4066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rgb="FF4066B2"/>
      </top>
      <bottom/>
      <diagonal/>
    </border>
    <border>
      <left/>
      <right/>
      <top/>
      <bottom style="thin">
        <color rgb="FF4066B2"/>
      </bottom>
      <diagonal/>
    </border>
    <border>
      <left/>
      <right/>
      <top style="thick">
        <color rgb="FF4066B2"/>
      </top>
      <bottom style="thin">
        <color theme="4"/>
      </bottom>
      <diagonal/>
    </border>
    <border>
      <left/>
      <right/>
      <top style="thin">
        <color theme="4"/>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002776"/>
      </top>
      <bottom/>
      <diagonal/>
    </border>
    <border>
      <left/>
      <right/>
      <top/>
      <bottom style="thick">
        <color rgb="FF4066B2"/>
      </bottom>
      <diagonal/>
    </border>
    <border>
      <left/>
      <right/>
      <top style="thick">
        <color rgb="FF4066B2"/>
      </top>
      <bottom style="thin">
        <color rgb="FF4066B2"/>
      </bottom>
      <diagonal/>
    </border>
    <border>
      <left/>
      <right/>
      <top style="medium">
        <color rgb="FFFFFFFF"/>
      </top>
      <bottom style="thin">
        <color rgb="FF4066B2"/>
      </bottom>
      <diagonal/>
    </border>
    <border>
      <left style="thin">
        <color theme="0" tint="-0.499984740745262"/>
      </left>
      <right/>
      <top style="thin">
        <color theme="4"/>
      </top>
      <bottom/>
      <diagonal/>
    </border>
    <border>
      <left style="thin">
        <color theme="0" tint="-0.499984740745262"/>
      </left>
      <right/>
      <top/>
      <bottom/>
      <diagonal/>
    </border>
    <border>
      <left style="thin">
        <color theme="0" tint="-0.499984740745262"/>
      </left>
      <right/>
      <top/>
      <bottom style="thin">
        <color theme="4"/>
      </bottom>
      <diagonal/>
    </border>
    <border>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style="thin">
        <color theme="0" tint="-0.499984740745262"/>
      </top>
      <bottom style="thin">
        <color rgb="FF4066B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style="thin">
        <color rgb="FF4066B2"/>
      </bottom>
      <diagonal/>
    </border>
    <border>
      <left/>
      <right/>
      <top style="thin">
        <color rgb="FF4066B2"/>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rgb="FF4066B2"/>
      </top>
      <bottom/>
      <diagonal/>
    </border>
    <border>
      <left style="thin">
        <color theme="0" tint="-0.499984740745262"/>
      </left>
      <right/>
      <top/>
      <bottom style="thin">
        <color rgb="FF4066B2"/>
      </bottom>
      <diagonal/>
    </border>
    <border>
      <left/>
      <right/>
      <top style="thin">
        <color indexed="64"/>
      </top>
      <bottom/>
      <diagonal/>
    </border>
    <border>
      <left/>
      <right style="thin">
        <color theme="0" tint="-0.499984740745262"/>
      </right>
      <top style="thin">
        <color rgb="FF4066B2"/>
      </top>
      <bottom style="thin">
        <color theme="0" tint="-0.499984740745262"/>
      </bottom>
      <diagonal/>
    </border>
    <border>
      <left/>
      <right/>
      <top/>
      <bottom style="thin">
        <color indexed="64"/>
      </bottom>
      <diagonal/>
    </border>
    <border>
      <left/>
      <right style="thin">
        <color theme="0" tint="-0.499984740745262"/>
      </right>
      <top style="thin">
        <color indexed="64"/>
      </top>
      <bottom style="thin">
        <color rgb="FF4066B2"/>
      </bottom>
      <diagonal/>
    </border>
    <border>
      <left/>
      <right style="thin">
        <color theme="0" tint="-0.499984740745262"/>
      </right>
      <top style="thin">
        <color indexed="64"/>
      </top>
      <bottom style="thick">
        <color rgb="FF4066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style="thin">
        <color rgb="FF7F7F7F"/>
      </top>
      <bottom/>
      <diagonal/>
    </border>
    <border>
      <left style="thin">
        <color rgb="FF7F7F7F"/>
      </left>
      <right/>
      <top/>
      <bottom style="thin">
        <color theme="0" tint="-0.499984740745262"/>
      </bottom>
      <diagonal/>
    </border>
    <border>
      <left/>
      <right/>
      <top/>
      <bottom style="thin">
        <color theme="0" tint="-0.499984740745262"/>
      </bottom>
      <diagonal/>
    </border>
    <border>
      <left style="thin">
        <color theme="0" tint="-0.499984740745262"/>
      </left>
      <right style="thin">
        <color rgb="FF7F7F7F"/>
      </right>
      <top style="thin">
        <color theme="0" tint="-0.499984740745262"/>
      </top>
      <bottom style="thin">
        <color theme="0" tint="-0.499984740745262"/>
      </bottom>
      <diagonal/>
    </border>
    <border>
      <left style="thin">
        <color theme="0" tint="-0.499984740745262"/>
      </left>
      <right style="thin">
        <color rgb="FF7F7F7F"/>
      </right>
      <top style="thin">
        <color theme="0" tint="-0.499984740745262"/>
      </top>
      <bottom/>
      <diagonal/>
    </border>
    <border>
      <left style="thin">
        <color rgb="FF7F7F7F"/>
      </left>
      <right/>
      <top style="thin">
        <color theme="0" tint="-0.499984740745262"/>
      </top>
      <bottom style="thin">
        <color theme="0" tint="-0.499984740745262"/>
      </bottom>
      <diagonal/>
    </border>
    <border>
      <left style="thin">
        <color rgb="FF7F7F7F"/>
      </left>
      <right/>
      <top style="thin">
        <color theme="0" tint="-0.499984740745262"/>
      </top>
      <bottom/>
      <diagonal/>
    </border>
    <border>
      <left/>
      <right/>
      <top style="thin">
        <color theme="4"/>
      </top>
      <bottom style="thin">
        <color theme="0" tint="-0.499984740745262"/>
      </bottom>
      <diagonal/>
    </border>
    <border>
      <left/>
      <right/>
      <top style="thin">
        <color rgb="FF002060"/>
      </top>
      <bottom style="thin">
        <color theme="0" tint="-0.499984740745262"/>
      </bottom>
      <diagonal/>
    </border>
    <border>
      <left/>
      <right/>
      <top style="thin">
        <color theme="0" tint="-0.499984740745262"/>
      </top>
      <bottom style="thin">
        <color indexed="64"/>
      </bottom>
      <diagonal/>
    </border>
    <border>
      <left style="thin">
        <color indexed="11"/>
      </left>
      <right style="thin">
        <color indexed="11"/>
      </right>
      <top style="thin">
        <color indexed="11"/>
      </top>
      <bottom style="thin">
        <color indexed="11"/>
      </bottom>
      <diagonal/>
    </border>
    <border>
      <left style="thin">
        <color indexed="9"/>
      </left>
      <right style="thin">
        <color indexed="9"/>
      </right>
      <top style="thin">
        <color indexed="11"/>
      </top>
      <bottom style="thin">
        <color indexed="9"/>
      </bottom>
      <diagonal/>
    </border>
    <border>
      <left style="thin">
        <color indexed="9"/>
      </left>
      <right style="thin">
        <color indexed="9"/>
      </right>
      <top style="thin">
        <color indexed="11"/>
      </top>
      <bottom style="thin">
        <color indexed="1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14"/>
      </top>
      <bottom style="thin">
        <color indexed="14"/>
      </bottom>
      <diagonal/>
    </border>
  </borders>
  <cellStyleXfs count="8">
    <xf numFmtId="0" fontId="0" fillId="0" borderId="0"/>
    <xf numFmtId="0" fontId="2" fillId="0" borderId="0"/>
    <xf numFmtId="0" fontId="1" fillId="0" borderId="0"/>
    <xf numFmtId="0" fontId="2" fillId="0" borderId="0"/>
    <xf numFmtId="9" fontId="1" fillId="0" borderId="0" applyFont="0" applyFill="0" applyBorder="0" applyAlignment="0" applyProtection="0"/>
    <xf numFmtId="0" fontId="23" fillId="0" borderId="0" applyNumberFormat="0" applyFill="0" applyBorder="0" applyAlignment="0" applyProtection="0"/>
    <xf numFmtId="0" fontId="2" fillId="0" borderId="0"/>
    <xf numFmtId="0" fontId="24" fillId="0" borderId="0" applyNumberFormat="0" applyFill="0" applyBorder="0" applyAlignment="0" applyProtection="0">
      <alignment vertical="top"/>
      <protection locked="0"/>
    </xf>
  </cellStyleXfs>
  <cellXfs count="285">
    <xf numFmtId="0" fontId="0" fillId="0" borderId="0" xfId="0"/>
    <xf numFmtId="0" fontId="2" fillId="0" borderId="0" xfId="1" applyProtection="1">
      <protection locked="0"/>
    </xf>
    <xf numFmtId="0" fontId="3" fillId="0" borderId="1" xfId="1" applyFont="1" applyBorder="1" applyProtection="1">
      <protection locked="0"/>
    </xf>
    <xf numFmtId="0" fontId="2" fillId="0" borderId="1" xfId="1" applyBorder="1" applyProtection="1">
      <protection locked="0"/>
    </xf>
    <xf numFmtId="0" fontId="0" fillId="0" borderId="0" xfId="0" applyProtection="1">
      <protection locked="0"/>
    </xf>
    <xf numFmtId="0" fontId="3" fillId="0" borderId="0" xfId="1" applyFont="1" applyProtection="1">
      <protection locked="0"/>
    </xf>
    <xf numFmtId="0" fontId="1" fillId="2" borderId="0" xfId="2" applyFill="1" applyProtection="1">
      <protection locked="0"/>
    </xf>
    <xf numFmtId="0" fontId="4" fillId="0" borderId="2" xfId="2" applyFont="1" applyBorder="1" applyAlignment="1" applyProtection="1">
      <alignment horizontal="center" vertical="center" wrapText="1"/>
      <protection locked="0"/>
    </xf>
    <xf numFmtId="0" fontId="5" fillId="3" borderId="3" xfId="2" applyFont="1" applyFill="1" applyBorder="1" applyAlignment="1" applyProtection="1">
      <alignment horizontal="left" vertical="center" readingOrder="1"/>
      <protection locked="0"/>
    </xf>
    <xf numFmtId="0" fontId="5" fillId="3" borderId="3" xfId="2" applyFont="1" applyFill="1" applyBorder="1" applyAlignment="1" applyProtection="1">
      <alignment horizontal="center" vertical="center" readingOrder="1"/>
      <protection locked="0"/>
    </xf>
    <xf numFmtId="0" fontId="4" fillId="0" borderId="0" xfId="2" applyFont="1" applyAlignment="1" applyProtection="1">
      <alignment horizontal="center" vertical="center" wrapText="1"/>
      <protection locked="0"/>
    </xf>
    <xf numFmtId="0" fontId="5" fillId="4" borderId="4" xfId="2" applyFont="1" applyFill="1" applyBorder="1" applyAlignment="1" applyProtection="1">
      <alignment horizontal="center" vertical="center" wrapText="1" readingOrder="1"/>
      <protection locked="0"/>
    </xf>
    <xf numFmtId="0" fontId="6" fillId="5" borderId="5" xfId="2" applyFont="1" applyFill="1" applyBorder="1" applyAlignment="1" applyProtection="1">
      <alignment horizontal="center" vertical="center" wrapText="1" readingOrder="1"/>
      <protection locked="0"/>
    </xf>
    <xf numFmtId="0" fontId="2" fillId="5" borderId="5" xfId="1" applyFill="1" applyBorder="1" applyProtection="1">
      <protection locked="0"/>
    </xf>
    <xf numFmtId="0" fontId="6" fillId="5" borderId="5" xfId="2" applyFont="1" applyFill="1" applyBorder="1" applyAlignment="1" applyProtection="1">
      <alignment horizontal="left" vertical="center" wrapText="1" readingOrder="1"/>
      <protection locked="0"/>
    </xf>
    <xf numFmtId="0" fontId="7" fillId="5" borderId="5" xfId="2" applyFont="1" applyFill="1" applyBorder="1" applyAlignment="1" applyProtection="1">
      <alignment vertical="center" wrapText="1" readingOrder="1"/>
      <protection locked="0"/>
    </xf>
    <xf numFmtId="164" fontId="8" fillId="5" borderId="5" xfId="2" applyNumberFormat="1" applyFont="1" applyFill="1" applyBorder="1" applyAlignment="1">
      <alignment horizontal="center" vertical="center" wrapText="1" readingOrder="1"/>
    </xf>
    <xf numFmtId="0" fontId="8" fillId="5" borderId="5" xfId="2" applyFont="1" applyFill="1" applyBorder="1" applyAlignment="1" applyProtection="1">
      <alignment horizontal="right" vertical="center" wrapText="1" readingOrder="1"/>
      <protection locked="0"/>
    </xf>
    <xf numFmtId="0" fontId="7" fillId="5" borderId="5" xfId="2" applyFont="1" applyFill="1" applyBorder="1" applyAlignment="1" applyProtection="1">
      <alignment horizontal="left" vertical="center" wrapText="1" readingOrder="1"/>
      <protection locked="0"/>
    </xf>
    <xf numFmtId="0" fontId="8" fillId="5" borderId="5" xfId="2" applyFont="1" applyFill="1" applyBorder="1" applyAlignment="1" applyProtection="1">
      <alignment horizontal="left" vertical="center" wrapText="1" readingOrder="1"/>
      <protection locked="0"/>
    </xf>
    <xf numFmtId="0" fontId="9" fillId="0" borderId="0" xfId="2" applyFont="1" applyAlignment="1" applyProtection="1">
      <alignment horizontal="center" vertical="center" wrapText="1" readingOrder="1"/>
      <protection locked="0"/>
    </xf>
    <xf numFmtId="0" fontId="10" fillId="0" borderId="6" xfId="2" applyFont="1" applyBorder="1" applyAlignment="1" applyProtection="1">
      <alignment horizontal="left" vertical="center" wrapText="1" indent="3" readingOrder="1"/>
      <protection locked="0"/>
    </xf>
    <xf numFmtId="0" fontId="2" fillId="0" borderId="6" xfId="2" applyFont="1" applyBorder="1" applyAlignment="1" applyProtection="1">
      <alignment vertical="top" wrapText="1" readingOrder="1"/>
      <protection locked="0"/>
    </xf>
    <xf numFmtId="164" fontId="8" fillId="0" borderId="6" xfId="2" applyNumberFormat="1" applyFont="1" applyBorder="1" applyAlignment="1">
      <alignment horizontal="center" vertical="center" wrapText="1" readingOrder="1"/>
    </xf>
    <xf numFmtId="0" fontId="8" fillId="0" borderId="6" xfId="2" applyFont="1" applyBorder="1" applyAlignment="1" applyProtection="1">
      <alignment horizontal="right" vertical="center" wrapText="1" readingOrder="1"/>
      <protection locked="0"/>
    </xf>
    <xf numFmtId="0" fontId="8" fillId="0" borderId="6" xfId="2" applyFont="1" applyBorder="1" applyAlignment="1" applyProtection="1">
      <alignment horizontal="left" vertical="center" wrapText="1" readingOrder="1"/>
      <protection locked="0"/>
    </xf>
    <xf numFmtId="0" fontId="12" fillId="2" borderId="0" xfId="2" applyFont="1" applyFill="1" applyProtection="1">
      <protection locked="0"/>
    </xf>
    <xf numFmtId="0" fontId="2" fillId="0" borderId="6" xfId="2" applyFont="1" applyBorder="1" applyAlignment="1" applyProtection="1">
      <alignment horizontal="left" vertical="center" wrapText="1" readingOrder="1"/>
      <protection locked="0"/>
    </xf>
    <xf numFmtId="0" fontId="13" fillId="0" borderId="0" xfId="0" applyFont="1" applyProtection="1">
      <protection locked="0"/>
    </xf>
    <xf numFmtId="0" fontId="8" fillId="0" borderId="6" xfId="2" applyFont="1" applyBorder="1" applyAlignment="1" applyProtection="1">
      <alignment horizontal="center" vertical="center" wrapText="1" readingOrder="1"/>
      <protection locked="0"/>
    </xf>
    <xf numFmtId="0" fontId="14" fillId="5" borderId="5" xfId="2" applyFont="1" applyFill="1" applyBorder="1" applyAlignment="1" applyProtection="1">
      <alignment horizontal="left" vertical="center" wrapText="1" readingOrder="1"/>
      <protection locked="0"/>
    </xf>
    <xf numFmtId="0" fontId="15" fillId="0" borderId="0" xfId="1" applyFont="1" applyProtection="1">
      <protection locked="0"/>
    </xf>
    <xf numFmtId="0" fontId="10" fillId="2" borderId="6" xfId="2" applyFont="1" applyFill="1" applyBorder="1" applyAlignment="1" applyProtection="1">
      <alignment horizontal="left" vertical="center" wrapText="1" indent="3" readingOrder="1"/>
      <protection locked="0"/>
    </xf>
    <xf numFmtId="0" fontId="2" fillId="0" borderId="0" xfId="0" applyFont="1" applyProtection="1">
      <protection locked="0"/>
    </xf>
    <xf numFmtId="164" fontId="2" fillId="0" borderId="6" xfId="2" applyNumberFormat="1" applyFont="1" applyBorder="1" applyAlignment="1">
      <alignment horizontal="center" vertical="center" wrapText="1" readingOrder="1"/>
    </xf>
    <xf numFmtId="0" fontId="2" fillId="5" borderId="0" xfId="1" applyFill="1" applyProtection="1">
      <protection locked="0"/>
    </xf>
    <xf numFmtId="0" fontId="14" fillId="5" borderId="0" xfId="2" applyFont="1" applyFill="1" applyAlignment="1" applyProtection="1">
      <alignment horizontal="left" vertical="center" wrapText="1" readingOrder="1"/>
      <protection locked="0"/>
    </xf>
    <xf numFmtId="164" fontId="4" fillId="5" borderId="0" xfId="2" applyNumberFormat="1" applyFont="1" applyFill="1" applyAlignment="1">
      <alignment horizontal="center" vertical="center" wrapText="1" readingOrder="1"/>
    </xf>
    <xf numFmtId="164" fontId="8" fillId="5" borderId="0" xfId="2" applyNumberFormat="1" applyFont="1" applyFill="1" applyAlignment="1">
      <alignment horizontal="center" vertical="center" wrapText="1" readingOrder="1"/>
    </xf>
    <xf numFmtId="0" fontId="8" fillId="5" borderId="0" xfId="2" applyFont="1" applyFill="1" applyAlignment="1" applyProtection="1">
      <alignment horizontal="right" vertical="center" wrapText="1" readingOrder="1"/>
      <protection locked="0"/>
    </xf>
    <xf numFmtId="0" fontId="8" fillId="5" borderId="0" xfId="2" applyFont="1" applyFill="1" applyAlignment="1" applyProtection="1">
      <alignment horizontal="left" vertical="center" wrapText="1" readingOrder="1"/>
      <protection locked="0"/>
    </xf>
    <xf numFmtId="0" fontId="10" fillId="6" borderId="0" xfId="3" applyFont="1" applyFill="1" applyAlignment="1" applyProtection="1">
      <alignment vertical="center"/>
      <protection locked="0"/>
    </xf>
    <xf numFmtId="0" fontId="2" fillId="6" borderId="0" xfId="3" applyFill="1" applyAlignment="1" applyProtection="1">
      <alignment vertical="center"/>
      <protection locked="0"/>
    </xf>
    <xf numFmtId="0" fontId="2" fillId="0" borderId="0" xfId="3" applyAlignment="1" applyProtection="1">
      <alignment vertical="center"/>
      <protection locked="0"/>
    </xf>
    <xf numFmtId="0" fontId="5" fillId="7" borderId="2" xfId="2" applyFont="1" applyFill="1" applyBorder="1" applyAlignment="1" applyProtection="1">
      <alignment horizontal="center" vertical="center" readingOrder="1"/>
      <protection locked="0"/>
    </xf>
    <xf numFmtId="0" fontId="5" fillId="7" borderId="2" xfId="2" applyFont="1" applyFill="1" applyBorder="1" applyAlignment="1" applyProtection="1">
      <alignment horizontal="left" vertical="center" readingOrder="1"/>
      <protection locked="0"/>
    </xf>
    <xf numFmtId="0" fontId="2" fillId="0" borderId="9" xfId="1" applyBorder="1" applyAlignment="1" applyProtection="1">
      <alignment horizontal="center"/>
      <protection locked="0"/>
    </xf>
    <xf numFmtId="0" fontId="2" fillId="0" borderId="9" xfId="1" quotePrefix="1" applyBorder="1" applyAlignment="1" applyProtection="1">
      <alignment horizontal="center"/>
      <protection locked="0"/>
    </xf>
    <xf numFmtId="164" fontId="8" fillId="0" borderId="0" xfId="2" applyNumberFormat="1" applyFont="1" applyAlignment="1">
      <alignment horizontal="center" vertical="center" wrapText="1" readingOrder="1"/>
    </xf>
    <xf numFmtId="0" fontId="8" fillId="0" borderId="0" xfId="2" applyFont="1" applyAlignment="1" applyProtection="1">
      <alignment horizontal="left" vertical="center" wrapText="1" readingOrder="1"/>
      <protection locked="0"/>
    </xf>
    <xf numFmtId="0" fontId="5" fillId="8" borderId="4" xfId="2" applyFont="1" applyFill="1" applyBorder="1" applyAlignment="1" applyProtection="1">
      <alignment horizontal="center" vertical="center" wrapText="1" readingOrder="1"/>
      <protection locked="0"/>
    </xf>
    <xf numFmtId="0" fontId="2" fillId="9" borderId="6" xfId="2" applyFont="1" applyFill="1" applyBorder="1" applyAlignment="1" applyProtection="1">
      <alignment vertical="top" wrapText="1" readingOrder="1"/>
      <protection locked="0"/>
    </xf>
    <xf numFmtId="0" fontId="4" fillId="10" borderId="0" xfId="2" applyFont="1" applyFill="1" applyAlignment="1" applyProtection="1">
      <alignment horizontal="center" vertical="center" wrapText="1" readingOrder="1"/>
      <protection locked="0"/>
    </xf>
    <xf numFmtId="0" fontId="10" fillId="10" borderId="0" xfId="2" applyFont="1" applyFill="1" applyAlignment="1" applyProtection="1">
      <alignment horizontal="center" vertical="center" wrapText="1" readingOrder="1"/>
      <protection locked="0"/>
    </xf>
    <xf numFmtId="0" fontId="14" fillId="5" borderId="12" xfId="2" applyFont="1" applyFill="1" applyBorder="1" applyAlignment="1" applyProtection="1">
      <alignment vertical="center" wrapText="1" readingOrder="1"/>
      <protection locked="0"/>
    </xf>
    <xf numFmtId="0" fontId="7" fillId="5" borderId="12" xfId="2" applyFont="1" applyFill="1" applyBorder="1" applyAlignment="1" applyProtection="1">
      <alignment vertical="center" wrapText="1" readingOrder="1"/>
      <protection locked="0"/>
    </xf>
    <xf numFmtId="0" fontId="1" fillId="0" borderId="0" xfId="2" applyProtection="1">
      <protection locked="0"/>
    </xf>
    <xf numFmtId="0" fontId="14" fillId="5" borderId="12" xfId="2" applyFont="1" applyFill="1" applyBorder="1" applyAlignment="1" applyProtection="1">
      <alignment horizontal="left" vertical="center" wrapText="1" readingOrder="1"/>
      <protection locked="0"/>
    </xf>
    <xf numFmtId="0" fontId="8" fillId="5" borderId="12" xfId="2" applyFont="1" applyFill="1" applyBorder="1" applyAlignment="1" applyProtection="1">
      <alignment horizontal="right" vertical="center" wrapText="1" readingOrder="1"/>
      <protection locked="0"/>
    </xf>
    <xf numFmtId="0" fontId="8" fillId="5" borderId="12" xfId="2" applyFont="1" applyFill="1" applyBorder="1" applyAlignment="1" applyProtection="1">
      <alignment horizontal="left" vertical="center" wrapText="1" readingOrder="1"/>
      <protection locked="0"/>
    </xf>
    <xf numFmtId="0" fontId="2" fillId="9" borderId="10" xfId="2" applyFont="1" applyFill="1" applyBorder="1" applyAlignment="1" applyProtection="1">
      <alignment vertical="top" wrapText="1" readingOrder="1"/>
      <protection locked="0"/>
    </xf>
    <xf numFmtId="0" fontId="8" fillId="0" borderId="0" xfId="2" applyFont="1" applyAlignment="1" applyProtection="1">
      <alignment horizontal="center" vertical="center" wrapText="1" readingOrder="1"/>
      <protection locked="0"/>
    </xf>
    <xf numFmtId="0" fontId="5" fillId="3" borderId="14" xfId="2" applyFont="1" applyFill="1" applyBorder="1" applyAlignment="1" applyProtection="1">
      <alignment horizontal="center" vertical="center" readingOrder="1"/>
      <protection locked="0"/>
    </xf>
    <xf numFmtId="0" fontId="5" fillId="4" borderId="14"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left" vertical="center" wrapText="1" readingOrder="1"/>
      <protection locked="0"/>
    </xf>
    <xf numFmtId="164" fontId="2" fillId="0" borderId="11" xfId="1" applyNumberFormat="1" applyBorder="1" applyAlignment="1">
      <alignment horizontal="center" vertical="center"/>
    </xf>
    <xf numFmtId="9" fontId="2" fillId="0" borderId="11" xfId="4" applyFont="1" applyBorder="1" applyAlignment="1" applyProtection="1">
      <alignment horizontal="center" vertical="center"/>
    </xf>
    <xf numFmtId="0" fontId="2" fillId="0" borderId="11" xfId="1" applyBorder="1" applyAlignment="1" applyProtection="1">
      <alignment vertical="center"/>
      <protection locked="0"/>
    </xf>
    <xf numFmtId="164" fontId="2" fillId="0" borderId="16" xfId="1" applyNumberFormat="1" applyBorder="1" applyAlignment="1">
      <alignment horizontal="center" vertical="center"/>
    </xf>
    <xf numFmtId="9" fontId="2" fillId="0" borderId="16" xfId="4" applyFont="1" applyBorder="1" applyAlignment="1" applyProtection="1">
      <alignment horizontal="center" vertical="center"/>
    </xf>
    <xf numFmtId="0" fontId="2" fillId="0" borderId="16" xfId="1" applyBorder="1" applyAlignment="1" applyProtection="1">
      <alignment vertical="center"/>
      <protection locked="0"/>
    </xf>
    <xf numFmtId="0" fontId="22" fillId="5" borderId="5" xfId="1" applyFont="1" applyFill="1" applyBorder="1" applyAlignment="1" applyProtection="1">
      <alignment wrapText="1"/>
      <protection locked="0"/>
    </xf>
    <xf numFmtId="0" fontId="16" fillId="5" borderId="0" xfId="1" applyFont="1" applyFill="1" applyProtection="1">
      <protection locked="0"/>
    </xf>
    <xf numFmtId="0" fontId="10" fillId="0" borderId="0" xfId="1" applyFont="1" applyAlignment="1" applyProtection="1">
      <alignment horizontal="center" vertical="center"/>
      <protection locked="0"/>
    </xf>
    <xf numFmtId="0" fontId="16" fillId="0" borderId="0" xfId="1" applyFont="1" applyAlignment="1" applyProtection="1">
      <alignment horizontal="left" vertical="center"/>
      <protection locked="0"/>
    </xf>
    <xf numFmtId="164" fontId="2" fillId="0" borderId="0" xfId="1" applyNumberFormat="1" applyAlignment="1">
      <alignment horizontal="center" vertical="center"/>
    </xf>
    <xf numFmtId="9" fontId="2" fillId="0" borderId="0" xfId="4" applyFont="1" applyFill="1" applyBorder="1" applyAlignment="1" applyProtection="1">
      <alignment horizontal="center" vertical="center"/>
    </xf>
    <xf numFmtId="0" fontId="2" fillId="0" borderId="0" xfId="1" applyAlignment="1" applyProtection="1">
      <alignment vertical="center"/>
      <protection locked="0"/>
    </xf>
    <xf numFmtId="0" fontId="19" fillId="0" borderId="8" xfId="3" applyFont="1" applyBorder="1" applyAlignment="1" applyProtection="1">
      <alignment vertical="center"/>
      <protection locked="0"/>
    </xf>
    <xf numFmtId="0" fontId="19" fillId="0" borderId="8" xfId="3" applyFont="1" applyBorder="1" applyAlignment="1" applyProtection="1">
      <alignment vertical="center" wrapText="1"/>
      <protection locked="0"/>
    </xf>
    <xf numFmtId="0" fontId="19" fillId="0" borderId="8" xfId="0" applyFont="1" applyBorder="1" applyProtection="1">
      <protection locked="0"/>
    </xf>
    <xf numFmtId="0" fontId="19" fillId="0" borderId="0" xfId="0" applyFont="1" applyProtection="1">
      <protection locked="0"/>
    </xf>
    <xf numFmtId="0" fontId="0" fillId="11" borderId="0" xfId="0" applyFill="1"/>
    <xf numFmtId="0" fontId="20" fillId="11" borderId="0" xfId="0" applyFont="1" applyFill="1"/>
    <xf numFmtId="0" fontId="2" fillId="0" borderId="0" xfId="1"/>
    <xf numFmtId="0" fontId="2" fillId="0" borderId="0" xfId="6"/>
    <xf numFmtId="0" fontId="2" fillId="0" borderId="0" xfId="1" applyAlignment="1">
      <alignment vertical="center"/>
    </xf>
    <xf numFmtId="0" fontId="10" fillId="5" borderId="5" xfId="2" applyFont="1" applyFill="1" applyBorder="1" applyAlignment="1" applyProtection="1">
      <alignment horizontal="left" vertical="center" wrapText="1" readingOrder="1"/>
      <protection locked="0"/>
    </xf>
    <xf numFmtId="0" fontId="10" fillId="5" borderId="0" xfId="2" applyFont="1" applyFill="1" applyAlignment="1" applyProtection="1">
      <alignment horizontal="left" vertical="center" wrapText="1" readingOrder="1"/>
      <protection locked="0"/>
    </xf>
    <xf numFmtId="0" fontId="18" fillId="0" borderId="0" xfId="1" applyFont="1" applyProtection="1">
      <protection locked="0"/>
    </xf>
    <xf numFmtId="0" fontId="19" fillId="5" borderId="12" xfId="2" applyFont="1" applyFill="1" applyBorder="1" applyAlignment="1" applyProtection="1">
      <alignment horizontal="center" vertical="center" wrapText="1" readingOrder="1"/>
      <protection locked="0"/>
    </xf>
    <xf numFmtId="0" fontId="2" fillId="5" borderId="12" xfId="2" applyFont="1" applyFill="1" applyBorder="1" applyAlignment="1" applyProtection="1">
      <alignment vertical="center" wrapText="1" readingOrder="1"/>
      <protection locked="0"/>
    </xf>
    <xf numFmtId="0" fontId="5" fillId="8" borderId="4" xfId="2" applyFont="1" applyFill="1" applyBorder="1" applyAlignment="1" applyProtection="1">
      <alignment horizontal="left" vertical="center" wrapText="1" readingOrder="1"/>
      <protection locked="0"/>
    </xf>
    <xf numFmtId="0" fontId="19" fillId="5" borderId="18" xfId="2" applyFont="1" applyFill="1" applyBorder="1" applyAlignment="1" applyProtection="1">
      <alignment horizontal="center" vertical="center" wrapText="1" readingOrder="1"/>
      <protection locked="0"/>
    </xf>
    <xf numFmtId="0" fontId="2" fillId="5" borderId="18" xfId="2" applyFont="1" applyFill="1" applyBorder="1" applyAlignment="1" applyProtection="1">
      <alignment horizontal="center" vertical="center" wrapText="1" readingOrder="1"/>
      <protection locked="0"/>
    </xf>
    <xf numFmtId="0" fontId="2" fillId="0" borderId="19" xfId="5" quotePrefix="1" applyFont="1" applyFill="1" applyBorder="1" applyAlignment="1">
      <alignment horizontal="center" vertical="center"/>
    </xf>
    <xf numFmtId="0" fontId="10" fillId="0" borderId="0" xfId="1" applyFont="1" applyAlignment="1" applyProtection="1">
      <alignment vertical="center"/>
      <protection locked="0"/>
    </xf>
    <xf numFmtId="9" fontId="2" fillId="0" borderId="0" xfId="4" applyFont="1" applyBorder="1" applyAlignment="1" applyProtection="1">
      <alignment horizontal="center" vertical="center"/>
    </xf>
    <xf numFmtId="0" fontId="19" fillId="5" borderId="5" xfId="2" applyFont="1" applyFill="1" applyBorder="1" applyAlignment="1" applyProtection="1">
      <alignment horizontal="center" vertical="center" wrapText="1" readingOrder="1"/>
      <protection locked="0"/>
    </xf>
    <xf numFmtId="0" fontId="2" fillId="9" borderId="30" xfId="2" applyFont="1" applyFill="1" applyBorder="1" applyAlignment="1" applyProtection="1">
      <alignment vertical="top" wrapText="1" readingOrder="1"/>
      <protection locked="0"/>
    </xf>
    <xf numFmtId="164" fontId="8" fillId="12" borderId="6" xfId="2" applyNumberFormat="1" applyFont="1" applyFill="1" applyBorder="1" applyAlignment="1" applyProtection="1">
      <alignment horizontal="center" vertical="center" wrapText="1" readingOrder="1"/>
      <protection locked="0"/>
    </xf>
    <xf numFmtId="164" fontId="2" fillId="12" borderId="6" xfId="2" applyNumberFormat="1" applyFont="1" applyFill="1" applyBorder="1" applyAlignment="1" applyProtection="1">
      <alignment horizontal="center" vertical="center" wrapText="1" readingOrder="1"/>
      <protection locked="0"/>
    </xf>
    <xf numFmtId="164" fontId="8" fillId="12" borderId="0" xfId="2" applyNumberFormat="1" applyFont="1" applyFill="1" applyAlignment="1" applyProtection="1">
      <alignment horizontal="center" vertical="center" wrapText="1" readingOrder="1"/>
      <protection locked="0"/>
    </xf>
    <xf numFmtId="0" fontId="17" fillId="12" borderId="24" xfId="0" applyFont="1" applyFill="1" applyBorder="1" applyAlignment="1">
      <alignment horizontal="center" vertical="top" wrapText="1"/>
    </xf>
    <xf numFmtId="0" fontId="8" fillId="12" borderId="23" xfId="0" applyFont="1" applyFill="1" applyBorder="1" applyAlignment="1">
      <alignment horizontal="center" vertical="top" wrapText="1"/>
    </xf>
    <xf numFmtId="0" fontId="17" fillId="12" borderId="25" xfId="0" applyFont="1" applyFill="1" applyBorder="1" applyAlignment="1">
      <alignment horizontal="center" vertical="top" wrapText="1"/>
    </xf>
    <xf numFmtId="0" fontId="17" fillId="12" borderId="26" xfId="0" applyFont="1" applyFill="1" applyBorder="1" applyAlignment="1">
      <alignment horizontal="center" vertical="top" wrapText="1"/>
    </xf>
    <xf numFmtId="0" fontId="17" fillId="12" borderId="11" xfId="0" applyFont="1" applyFill="1" applyBorder="1" applyAlignment="1">
      <alignment horizontal="center" vertical="top" wrapText="1"/>
    </xf>
    <xf numFmtId="0" fontId="17" fillId="12" borderId="24"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17" fillId="12" borderId="37" xfId="0" applyFont="1" applyFill="1" applyBorder="1" applyAlignment="1">
      <alignment horizontal="center" vertical="top" wrapText="1"/>
    </xf>
    <xf numFmtId="0" fontId="17" fillId="12" borderId="37" xfId="0" applyFont="1" applyFill="1" applyBorder="1" applyAlignment="1">
      <alignment horizontal="center" vertical="center" wrapText="1"/>
    </xf>
    <xf numFmtId="0" fontId="17" fillId="12" borderId="28" xfId="0" applyFont="1" applyFill="1" applyBorder="1" applyAlignment="1">
      <alignment horizontal="center" vertical="top" wrapText="1"/>
    </xf>
    <xf numFmtId="0" fontId="17" fillId="12" borderId="27" xfId="0" applyFont="1" applyFill="1" applyBorder="1" applyAlignment="1">
      <alignment horizontal="center" vertical="top" wrapText="1"/>
    </xf>
    <xf numFmtId="0" fontId="17" fillId="12" borderId="31" xfId="0" applyFont="1" applyFill="1" applyBorder="1" applyAlignment="1">
      <alignment horizontal="center" vertical="top" wrapText="1"/>
    </xf>
    <xf numFmtId="0" fontId="17" fillId="12" borderId="32" xfId="0" applyFont="1" applyFill="1" applyBorder="1" applyAlignment="1">
      <alignment horizontal="center" vertical="top" wrapText="1"/>
    </xf>
    <xf numFmtId="0" fontId="17" fillId="12" borderId="0" xfId="0" applyFont="1" applyFill="1" applyAlignment="1">
      <alignment horizontal="center" vertical="top" wrapText="1"/>
    </xf>
    <xf numFmtId="0" fontId="17" fillId="12" borderId="30" xfId="0" applyFont="1" applyFill="1" applyBorder="1" applyAlignment="1">
      <alignment horizontal="center" vertical="top" wrapText="1"/>
    </xf>
    <xf numFmtId="0" fontId="17" fillId="12" borderId="33" xfId="0" applyFont="1" applyFill="1" applyBorder="1" applyAlignment="1">
      <alignment horizontal="center" vertical="top" wrapText="1"/>
    </xf>
    <xf numFmtId="0" fontId="2" fillId="12" borderId="0" xfId="2" applyFont="1" applyFill="1" applyAlignment="1" applyProtection="1">
      <alignment horizontal="center" vertical="top" wrapText="1" readingOrder="1"/>
      <protection locked="0"/>
    </xf>
    <xf numFmtId="0" fontId="2" fillId="12" borderId="33" xfId="2" applyFont="1" applyFill="1" applyBorder="1" applyAlignment="1" applyProtection="1">
      <alignment horizontal="center" vertical="top" wrapText="1" readingOrder="1"/>
      <protection locked="0"/>
    </xf>
    <xf numFmtId="0" fontId="2" fillId="12" borderId="11" xfId="2" applyFont="1" applyFill="1" applyBorder="1" applyAlignment="1" applyProtection="1">
      <alignment horizontal="center" vertical="top" wrapText="1" readingOrder="1"/>
      <protection locked="0"/>
    </xf>
    <xf numFmtId="164" fontId="16" fillId="5" borderId="0" xfId="2" applyNumberFormat="1" applyFont="1" applyFill="1" applyAlignment="1">
      <alignment horizontal="center" vertical="center" wrapText="1" readingOrder="1"/>
    </xf>
    <xf numFmtId="164" fontId="26" fillId="5" borderId="0" xfId="2" applyNumberFormat="1" applyFont="1" applyFill="1" applyAlignment="1">
      <alignment horizontal="center" vertical="center" wrapText="1" readingOrder="1"/>
    </xf>
    <xf numFmtId="0" fontId="10" fillId="0" borderId="11" xfId="1" applyFont="1" applyBorder="1" applyAlignment="1">
      <alignment vertical="center"/>
    </xf>
    <xf numFmtId="0" fontId="10" fillId="0" borderId="0" xfId="1" applyFont="1" applyAlignment="1">
      <alignment vertical="center"/>
    </xf>
    <xf numFmtId="0" fontId="16" fillId="5" borderId="0" xfId="1" applyFont="1" applyFill="1" applyAlignment="1">
      <alignment horizontal="center"/>
    </xf>
    <xf numFmtId="0" fontId="22" fillId="5" borderId="5" xfId="1" applyFont="1" applyFill="1" applyBorder="1" applyAlignment="1">
      <alignment horizontal="center" vertical="center"/>
    </xf>
    <xf numFmtId="0" fontId="8" fillId="13" borderId="36" xfId="0" applyFont="1" applyFill="1" applyBorder="1" applyAlignment="1">
      <alignment horizontal="left" vertical="top" wrapText="1"/>
    </xf>
    <xf numFmtId="0" fontId="8" fillId="13" borderId="26" xfId="0" applyFont="1" applyFill="1" applyBorder="1" applyAlignment="1">
      <alignment horizontal="center" vertical="top" wrapText="1"/>
    </xf>
    <xf numFmtId="0" fontId="2" fillId="13" borderId="11" xfId="2" applyFont="1" applyFill="1" applyBorder="1" applyAlignment="1" applyProtection="1">
      <alignment vertical="top" wrapText="1" readingOrder="1"/>
      <protection locked="0"/>
    </xf>
    <xf numFmtId="0" fontId="17" fillId="13" borderId="26" xfId="0" applyFont="1" applyFill="1" applyBorder="1" applyAlignment="1">
      <alignment horizontal="center" vertical="center" wrapText="1"/>
    </xf>
    <xf numFmtId="0" fontId="8" fillId="13" borderId="0" xfId="0" applyFont="1" applyFill="1" applyAlignment="1">
      <alignment horizontal="left" vertical="top" wrapText="1"/>
    </xf>
    <xf numFmtId="0" fontId="17" fillId="13" borderId="39" xfId="0" applyFont="1" applyFill="1" applyBorder="1" applyAlignment="1">
      <alignment horizontal="center" vertical="center" wrapText="1"/>
    </xf>
    <xf numFmtId="0" fontId="2" fillId="13" borderId="0" xfId="2" applyFont="1" applyFill="1" applyAlignment="1" applyProtection="1">
      <alignment vertical="top" wrapText="1" readingOrder="1"/>
      <protection locked="0"/>
    </xf>
    <xf numFmtId="0" fontId="17" fillId="13" borderId="40" xfId="0" applyFont="1" applyFill="1" applyBorder="1" applyAlignment="1">
      <alignment horizontal="center" vertical="center" wrapText="1"/>
    </xf>
    <xf numFmtId="0" fontId="2" fillId="0" borderId="0" xfId="3" applyAlignment="1" applyProtection="1">
      <alignment horizontal="left" vertical="center"/>
      <protection locked="0"/>
    </xf>
    <xf numFmtId="0" fontId="2" fillId="0" borderId="41" xfId="3" applyBorder="1" applyAlignment="1" applyProtection="1">
      <alignment horizontal="center" vertical="center"/>
      <protection locked="0"/>
    </xf>
    <xf numFmtId="0" fontId="2" fillId="0" borderId="36" xfId="3" applyBorder="1" applyAlignment="1" applyProtection="1">
      <alignment horizontal="center" vertical="center"/>
      <protection locked="0"/>
    </xf>
    <xf numFmtId="0" fontId="2" fillId="0" borderId="36" xfId="3" applyBorder="1" applyAlignment="1" applyProtection="1">
      <alignment vertical="center"/>
      <protection locked="0"/>
    </xf>
    <xf numFmtId="0" fontId="2" fillId="0" borderId="42" xfId="3" applyBorder="1" applyAlignment="1" applyProtection="1">
      <alignment vertical="center"/>
      <protection locked="0"/>
    </xf>
    <xf numFmtId="0" fontId="2" fillId="0" borderId="43" xfId="3" applyBorder="1" applyAlignment="1" applyProtection="1">
      <alignment horizontal="center" vertical="center"/>
      <protection locked="0"/>
    </xf>
    <xf numFmtId="0" fontId="2" fillId="0" borderId="44" xfId="3" applyBorder="1" applyAlignment="1" applyProtection="1">
      <alignment vertical="center"/>
      <protection locked="0"/>
    </xf>
    <xf numFmtId="0" fontId="2" fillId="0" borderId="45" xfId="3" applyBorder="1" applyAlignment="1" applyProtection="1">
      <alignment horizontal="center" vertical="center"/>
      <protection locked="0"/>
    </xf>
    <xf numFmtId="0" fontId="2" fillId="0" borderId="38" xfId="3" applyBorder="1" applyAlignment="1" applyProtection="1">
      <alignment horizontal="center" vertical="center"/>
      <protection locked="0"/>
    </xf>
    <xf numFmtId="0" fontId="2" fillId="0" borderId="38" xfId="3" applyBorder="1" applyAlignment="1" applyProtection="1">
      <alignment vertical="center"/>
      <protection locked="0"/>
    </xf>
    <xf numFmtId="0" fontId="2" fillId="0" borderId="46" xfId="3" applyBorder="1" applyAlignment="1" applyProtection="1">
      <alignment vertical="center"/>
      <protection locked="0"/>
    </xf>
    <xf numFmtId="0" fontId="2" fillId="0" borderId="41" xfId="3" applyBorder="1" applyAlignment="1" applyProtection="1">
      <alignment horizontal="left" vertical="center"/>
      <protection locked="0"/>
    </xf>
    <xf numFmtId="0" fontId="7" fillId="0" borderId="36" xfId="3" applyFont="1" applyBorder="1" applyAlignment="1" applyProtection="1">
      <alignment vertical="center" wrapText="1"/>
      <protection locked="0"/>
    </xf>
    <xf numFmtId="0" fontId="2" fillId="0" borderId="36" xfId="1" applyBorder="1" applyProtection="1">
      <protection locked="0"/>
    </xf>
    <xf numFmtId="0" fontId="2" fillId="0" borderId="36" xfId="3" applyBorder="1" applyAlignment="1" applyProtection="1">
      <alignment horizontal="left" vertical="center"/>
      <protection locked="0"/>
    </xf>
    <xf numFmtId="0" fontId="2" fillId="0" borderId="43" xfId="3" applyBorder="1" applyAlignment="1" applyProtection="1">
      <alignment horizontal="left" vertical="center"/>
      <protection locked="0"/>
    </xf>
    <xf numFmtId="0" fontId="2" fillId="0" borderId="45" xfId="3" applyBorder="1" applyAlignment="1" applyProtection="1">
      <alignment horizontal="left" vertical="center"/>
      <protection locked="0"/>
    </xf>
    <xf numFmtId="0" fontId="2" fillId="0" borderId="38" xfId="3" applyBorder="1" applyAlignment="1" applyProtection="1">
      <alignment vertical="center" wrapText="1"/>
      <protection locked="0"/>
    </xf>
    <xf numFmtId="0" fontId="2" fillId="0" borderId="38" xfId="1" applyBorder="1" applyProtection="1">
      <protection locked="0"/>
    </xf>
    <xf numFmtId="0" fontId="2" fillId="0" borderId="38" xfId="3" applyBorder="1" applyAlignment="1" applyProtection="1">
      <alignment horizontal="left" vertical="center"/>
      <protection locked="0"/>
    </xf>
    <xf numFmtId="0" fontId="19" fillId="0" borderId="47" xfId="0" applyFont="1" applyBorder="1" applyProtection="1">
      <protection locked="0"/>
    </xf>
    <xf numFmtId="0" fontId="19" fillId="0" borderId="48" xfId="0" applyFont="1" applyBorder="1" applyProtection="1">
      <protection locked="0"/>
    </xf>
    <xf numFmtId="0" fontId="0" fillId="0" borderId="49" xfId="0" applyBorder="1" applyProtection="1">
      <protection locked="0"/>
    </xf>
    <xf numFmtId="0" fontId="19" fillId="0" borderId="32" xfId="0" applyFont="1" applyBorder="1" applyProtection="1">
      <protection locked="0"/>
    </xf>
    <xf numFmtId="0" fontId="0" fillId="0" borderId="33" xfId="0" applyBorder="1" applyProtection="1">
      <protection locked="0"/>
    </xf>
    <xf numFmtId="0" fontId="0" fillId="0" borderId="32" xfId="0" applyBorder="1" applyProtection="1">
      <protection locked="0"/>
    </xf>
    <xf numFmtId="0" fontId="28" fillId="0" borderId="33" xfId="0" applyFont="1" applyBorder="1" applyProtection="1">
      <protection locked="0"/>
    </xf>
    <xf numFmtId="0" fontId="27" fillId="0" borderId="33" xfId="0" applyFont="1" applyBorder="1" applyProtection="1">
      <protection locked="0"/>
    </xf>
    <xf numFmtId="0" fontId="19" fillId="0" borderId="51" xfId="0" applyFont="1" applyBorder="1" applyProtection="1">
      <protection locked="0"/>
    </xf>
    <xf numFmtId="0" fontId="27" fillId="0" borderId="50" xfId="0" applyFont="1" applyBorder="1" applyProtection="1">
      <protection locked="0"/>
    </xf>
    <xf numFmtId="0" fontId="19" fillId="0" borderId="53" xfId="0" applyFont="1" applyBorder="1" applyProtection="1">
      <protection locked="0"/>
    </xf>
    <xf numFmtId="0" fontId="27" fillId="0" borderId="52" xfId="0" applyFont="1" applyBorder="1" applyProtection="1">
      <protection locked="0"/>
    </xf>
    <xf numFmtId="0" fontId="28" fillId="0" borderId="24" xfId="0" applyFont="1" applyBorder="1" applyProtection="1">
      <protection locked="0"/>
    </xf>
    <xf numFmtId="0" fontId="0" fillId="0" borderId="24" xfId="0" applyBorder="1" applyProtection="1">
      <protection locked="0"/>
    </xf>
    <xf numFmtId="0" fontId="19" fillId="0" borderId="33" xfId="0" applyFont="1" applyBorder="1" applyProtection="1">
      <protection locked="0"/>
    </xf>
    <xf numFmtId="0" fontId="0" fillId="0" borderId="29" xfId="0" applyBorder="1" applyProtection="1">
      <protection locked="0"/>
    </xf>
    <xf numFmtId="0" fontId="0" fillId="0" borderId="21" xfId="0" applyBorder="1" applyProtection="1">
      <protection locked="0"/>
    </xf>
    <xf numFmtId="0" fontId="2" fillId="12" borderId="32" xfId="2" applyFont="1" applyFill="1" applyBorder="1" applyAlignment="1" applyProtection="1">
      <alignment horizontal="center" vertical="top" wrapText="1" readingOrder="1"/>
      <protection locked="0"/>
    </xf>
    <xf numFmtId="0" fontId="8" fillId="0" borderId="31" xfId="0" applyFont="1" applyBorder="1" applyAlignment="1">
      <alignment horizontal="left" vertical="top" wrapText="1"/>
    </xf>
    <xf numFmtId="0" fontId="2" fillId="0" borderId="31" xfId="2" applyFont="1" applyBorder="1" applyAlignment="1" applyProtection="1">
      <alignment vertical="top" wrapText="1" readingOrder="1"/>
      <protection locked="0"/>
    </xf>
    <xf numFmtId="0" fontId="2" fillId="0" borderId="33" xfId="2" applyFont="1" applyBorder="1" applyAlignment="1" applyProtection="1">
      <alignment vertical="top" wrapText="1" readingOrder="1"/>
      <protection locked="0"/>
    </xf>
    <xf numFmtId="0" fontId="2" fillId="0" borderId="33" xfId="0" applyFont="1" applyBorder="1" applyAlignment="1">
      <alignment horizontal="left" vertical="top" wrapText="1"/>
    </xf>
    <xf numFmtId="0" fontId="2" fillId="0" borderId="54" xfId="2" applyFont="1" applyBorder="1" applyAlignment="1" applyProtection="1">
      <alignment vertical="top" wrapText="1" readingOrder="1"/>
      <protection locked="0"/>
    </xf>
    <xf numFmtId="164" fontId="29" fillId="0" borderId="5" xfId="2" applyNumberFormat="1" applyFont="1" applyBorder="1" applyAlignment="1">
      <alignment horizontal="center" vertical="center" wrapText="1" readingOrder="1"/>
    </xf>
    <xf numFmtId="164" fontId="29" fillId="5" borderId="5" xfId="2" applyNumberFormat="1" applyFont="1" applyFill="1" applyBorder="1" applyAlignment="1">
      <alignment horizontal="center" vertical="center" wrapText="1" readingOrder="1"/>
    </xf>
    <xf numFmtId="0" fontId="17" fillId="12" borderId="28" xfId="0" applyFont="1" applyFill="1" applyBorder="1" applyAlignment="1">
      <alignment horizontal="center" vertical="center" wrapText="1"/>
    </xf>
    <xf numFmtId="0" fontId="19" fillId="5" borderId="18" xfId="2" applyFont="1" applyFill="1" applyBorder="1" applyAlignment="1" applyProtection="1">
      <alignment horizontal="center" wrapText="1" readingOrder="1"/>
      <protection locked="0"/>
    </xf>
    <xf numFmtId="164" fontId="29" fillId="5" borderId="12" xfId="2" applyNumberFormat="1" applyFont="1" applyFill="1" applyBorder="1" applyAlignment="1">
      <alignment horizontal="center" vertical="center" wrapText="1" readingOrder="1"/>
    </xf>
    <xf numFmtId="164" fontId="29" fillId="13" borderId="5" xfId="2" applyNumberFormat="1" applyFont="1" applyFill="1" applyBorder="1" applyAlignment="1">
      <alignment horizontal="center" vertical="center" wrapText="1" readingOrder="1"/>
    </xf>
    <xf numFmtId="164" fontId="29" fillId="8" borderId="5" xfId="2" applyNumberFormat="1" applyFont="1" applyFill="1" applyBorder="1" applyAlignment="1">
      <alignment horizontal="center" vertical="center" wrapText="1" readingOrder="1"/>
    </xf>
    <xf numFmtId="164" fontId="8" fillId="15" borderId="6" xfId="2" applyNumberFormat="1" applyFont="1" applyFill="1" applyBorder="1" applyAlignment="1" applyProtection="1">
      <alignment horizontal="center" vertical="center" wrapText="1" readingOrder="1"/>
      <protection locked="0"/>
    </xf>
    <xf numFmtId="0" fontId="14" fillId="5" borderId="5" xfId="2" applyFont="1" applyFill="1" applyBorder="1" applyAlignment="1" applyProtection="1">
      <alignment horizontal="center" vertical="center" wrapText="1" readingOrder="1"/>
      <protection locked="0"/>
    </xf>
    <xf numFmtId="0" fontId="2" fillId="0" borderId="11" xfId="2" applyFont="1" applyBorder="1" applyAlignment="1" applyProtection="1">
      <alignment vertical="top" wrapText="1" readingOrder="1"/>
      <protection locked="0"/>
    </xf>
    <xf numFmtId="0" fontId="10" fillId="0" borderId="0" xfId="2" applyFont="1" applyAlignment="1" applyProtection="1">
      <alignment horizontal="left" vertical="center" wrapText="1" indent="3" readingOrder="1"/>
      <protection locked="0"/>
    </xf>
    <xf numFmtId="0" fontId="2" fillId="0" borderId="54" xfId="0" applyFont="1" applyBorder="1" applyAlignment="1">
      <alignment horizontal="left" vertical="top" wrapText="1"/>
    </xf>
    <xf numFmtId="0" fontId="2" fillId="0" borderId="33" xfId="0" applyFont="1" applyBorder="1" applyAlignment="1">
      <alignment vertical="top" wrapText="1"/>
    </xf>
    <xf numFmtId="0" fontId="2" fillId="0" borderId="33" xfId="0" applyFont="1" applyBorder="1" applyAlignment="1">
      <alignment vertical="top"/>
    </xf>
    <xf numFmtId="0" fontId="2" fillId="0" borderId="0" xfId="0" applyFont="1" applyAlignment="1">
      <alignment horizontal="left" vertical="top" wrapText="1"/>
    </xf>
    <xf numFmtId="0" fontId="2" fillId="0" borderId="31" xfId="0" applyFont="1" applyBorder="1" applyAlignment="1">
      <alignment horizontal="left" vertical="top" wrapText="1"/>
    </xf>
    <xf numFmtId="0" fontId="2" fillId="0" borderId="56" xfId="2" applyFont="1" applyBorder="1" applyAlignment="1" applyProtection="1">
      <alignment vertical="top" wrapText="1" readingOrder="1"/>
      <protection locked="0"/>
    </xf>
    <xf numFmtId="0" fontId="2" fillId="0" borderId="38" xfId="0" applyFont="1" applyBorder="1" applyAlignment="1">
      <alignment horizontal="left" vertical="top" wrapText="1"/>
    </xf>
    <xf numFmtId="0" fontId="2" fillId="0" borderId="55" xfId="0" applyFont="1" applyBorder="1" applyAlignment="1">
      <alignment horizontal="left" vertical="top" wrapText="1"/>
    </xf>
    <xf numFmtId="0" fontId="2" fillId="0" borderId="11" xfId="0" applyFont="1" applyBorder="1" applyAlignment="1">
      <alignment horizontal="left" vertical="top" wrapText="1"/>
    </xf>
    <xf numFmtId="0" fontId="31" fillId="0" borderId="6" xfId="2" applyFont="1" applyBorder="1" applyAlignment="1" applyProtection="1">
      <alignment vertical="top" wrapText="1" readingOrder="1"/>
      <protection locked="0"/>
    </xf>
    <xf numFmtId="0" fontId="26" fillId="5" borderId="0" xfId="2" applyFont="1" applyFill="1" applyAlignment="1" applyProtection="1">
      <alignment horizontal="center" vertical="center" wrapText="1" readingOrder="1"/>
      <protection locked="0"/>
    </xf>
    <xf numFmtId="0" fontId="5" fillId="7" borderId="0" xfId="2" applyFont="1" applyFill="1" applyAlignment="1" applyProtection="1">
      <alignment horizontal="center" vertical="center" readingOrder="1"/>
      <protection locked="0"/>
    </xf>
    <xf numFmtId="0" fontId="5" fillId="7" borderId="0" xfId="2" applyFont="1" applyFill="1" applyAlignment="1" applyProtection="1">
      <alignment horizontal="left" vertical="center" readingOrder="1"/>
      <protection locked="0"/>
    </xf>
    <xf numFmtId="0" fontId="2" fillId="0" borderId="0" xfId="3" applyAlignment="1" applyProtection="1">
      <alignment horizontal="center" vertical="center"/>
      <protection locked="0"/>
    </xf>
    <xf numFmtId="0" fontId="7" fillId="0" borderId="0" xfId="3" applyFont="1" applyAlignment="1" applyProtection="1">
      <alignment vertical="center" wrapText="1"/>
      <protection locked="0"/>
    </xf>
    <xf numFmtId="0" fontId="2" fillId="0" borderId="9" xfId="1" applyBorder="1" applyAlignment="1" applyProtection="1">
      <alignment horizontal="center" wrapText="1"/>
      <protection locked="0"/>
    </xf>
    <xf numFmtId="0" fontId="2" fillId="0" borderId="7" xfId="3" applyBorder="1" applyAlignment="1">
      <alignment horizontal="center" vertical="center"/>
    </xf>
    <xf numFmtId="0" fontId="19" fillId="0" borderId="8" xfId="3" applyFont="1" applyBorder="1" applyAlignment="1">
      <alignment horizontal="center" vertical="center"/>
    </xf>
    <xf numFmtId="0" fontId="19" fillId="0" borderId="8" xfId="3" applyFont="1" applyBorder="1" applyAlignment="1">
      <alignment vertical="center"/>
    </xf>
    <xf numFmtId="0" fontId="5" fillId="16" borderId="57" xfId="0" applyFont="1" applyFill="1" applyBorder="1" applyAlignment="1">
      <alignment horizontal="left" vertical="center"/>
    </xf>
    <xf numFmtId="0" fontId="32" fillId="0" borderId="58" xfId="0" applyFont="1" applyBorder="1"/>
    <xf numFmtId="0" fontId="33" fillId="0" borderId="59" xfId="0" applyFont="1" applyBorder="1" applyAlignment="1">
      <alignment vertical="center"/>
    </xf>
    <xf numFmtId="0" fontId="32" fillId="0" borderId="60" xfId="0" applyFont="1" applyBorder="1"/>
    <xf numFmtId="0" fontId="33" fillId="0" borderId="61" xfId="0" applyFont="1" applyBorder="1" applyAlignment="1">
      <alignment vertical="center"/>
    </xf>
    <xf numFmtId="0" fontId="19" fillId="0" borderId="61" xfId="0" applyFont="1" applyBorder="1" applyAlignment="1">
      <alignment vertical="center"/>
    </xf>
    <xf numFmtId="0" fontId="8" fillId="0" borderId="10" xfId="2" applyFont="1" applyBorder="1" applyAlignment="1" applyProtection="1">
      <alignment horizontal="left" vertical="center" wrapText="1" readingOrder="1"/>
      <protection locked="0"/>
    </xf>
    <xf numFmtId="0" fontId="8" fillId="0" borderId="0" xfId="2" applyFont="1" applyAlignment="1" applyProtection="1">
      <alignment horizontal="left" vertical="center" wrapText="1" readingOrder="1"/>
      <protection locked="0"/>
    </xf>
    <xf numFmtId="0" fontId="8" fillId="0" borderId="11" xfId="2" applyFont="1" applyBorder="1" applyAlignment="1" applyProtection="1">
      <alignment horizontal="left" vertical="center" wrapText="1" readingOrder="1"/>
      <protection locked="0"/>
    </xf>
    <xf numFmtId="0" fontId="4" fillId="10" borderId="0" xfId="2" applyFont="1" applyFill="1" applyAlignment="1" applyProtection="1">
      <alignment horizontal="center" vertical="center" wrapText="1" readingOrder="1"/>
      <protection locked="0"/>
    </xf>
    <xf numFmtId="0" fontId="10" fillId="0" borderId="10" xfId="2" applyFont="1" applyBorder="1" applyAlignment="1" applyProtection="1">
      <alignment horizontal="left" vertical="center" wrapText="1" indent="3" readingOrder="1"/>
      <protection locked="0"/>
    </xf>
    <xf numFmtId="0" fontId="10" fillId="0" borderId="0" xfId="2" applyFont="1" applyAlignment="1" applyProtection="1">
      <alignment horizontal="left" vertical="center" wrapText="1" indent="3" readingOrder="1"/>
      <protection locked="0"/>
    </xf>
    <xf numFmtId="0" fontId="10" fillId="0" borderId="11" xfId="2" applyFont="1" applyBorder="1" applyAlignment="1" applyProtection="1">
      <alignment horizontal="left" vertical="center" wrapText="1" indent="3" readingOrder="1"/>
      <protection locked="0"/>
    </xf>
    <xf numFmtId="0" fontId="8"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164" fontId="8" fillId="14" borderId="10" xfId="2" applyNumberFormat="1" applyFont="1" applyFill="1" applyBorder="1" applyAlignment="1" applyProtection="1">
      <alignment horizontal="center" vertical="center" wrapText="1" readingOrder="1"/>
      <protection locked="0"/>
    </xf>
    <xf numFmtId="164" fontId="8" fillId="14" borderId="0" xfId="2" applyNumberFormat="1" applyFont="1" applyFill="1" applyAlignment="1" applyProtection="1">
      <alignment horizontal="center" vertical="center" wrapText="1" readingOrder="1"/>
      <protection locked="0"/>
    </xf>
    <xf numFmtId="164" fontId="8" fillId="14" borderId="11" xfId="2" applyNumberFormat="1" applyFont="1" applyFill="1" applyBorder="1" applyAlignment="1" applyProtection="1">
      <alignment horizontal="center" vertical="center" wrapText="1" readingOrder="1"/>
      <protection locked="0"/>
    </xf>
    <xf numFmtId="164" fontId="8" fillId="0" borderId="10" xfId="2" applyNumberFormat="1" applyFont="1" applyBorder="1" applyAlignment="1">
      <alignment horizontal="center" vertical="center" wrapText="1" readingOrder="1"/>
    </xf>
    <xf numFmtId="164" fontId="8" fillId="0" borderId="0" xfId="2" applyNumberFormat="1" applyFont="1" applyAlignment="1">
      <alignment horizontal="center" vertical="center" wrapText="1" readingOrder="1"/>
    </xf>
    <xf numFmtId="164" fontId="8" fillId="0" borderId="11" xfId="2" applyNumberFormat="1" applyFont="1" applyBorder="1" applyAlignment="1">
      <alignment horizontal="center" vertical="center" wrapText="1" readingOrder="1"/>
    </xf>
    <xf numFmtId="0" fontId="8" fillId="0" borderId="10" xfId="2" applyFont="1" applyBorder="1" applyAlignment="1" applyProtection="1">
      <alignment horizontal="center" vertical="center" wrapText="1" readingOrder="1"/>
      <protection locked="0"/>
    </xf>
    <xf numFmtId="0" fontId="8" fillId="0" borderId="0" xfId="2" applyFont="1" applyAlignment="1" applyProtection="1">
      <alignment horizontal="center" vertical="center" wrapText="1" readingOrder="1"/>
      <protection locked="0"/>
    </xf>
    <xf numFmtId="0" fontId="8" fillId="0" borderId="11" xfId="2" applyFont="1" applyBorder="1" applyAlignment="1" applyProtection="1">
      <alignment horizontal="center" vertical="center" wrapText="1" readingOrder="1"/>
      <protection locked="0"/>
    </xf>
    <xf numFmtId="0" fontId="8" fillId="0" borderId="13" xfId="2" applyFont="1" applyBorder="1" applyAlignment="1" applyProtection="1">
      <alignment horizontal="center" vertical="center" wrapText="1" readingOrder="1"/>
      <protection locked="0"/>
    </xf>
    <xf numFmtId="0" fontId="8" fillId="0" borderId="17" xfId="2" applyFont="1" applyBorder="1" applyAlignment="1" applyProtection="1">
      <alignment horizontal="left" vertical="center" wrapText="1" readingOrder="1"/>
      <protection locked="0"/>
    </xf>
    <xf numFmtId="0" fontId="8" fillId="0" borderId="13" xfId="2" applyFont="1" applyBorder="1" applyAlignment="1" applyProtection="1">
      <alignment horizontal="left" vertical="center" wrapText="1" readingOrder="1"/>
      <protection locked="0"/>
    </xf>
    <xf numFmtId="0" fontId="9" fillId="0" borderId="0" xfId="2" applyFont="1" applyAlignment="1" applyProtection="1">
      <alignment horizontal="center" vertical="center" wrapText="1" readingOrder="1"/>
      <protection locked="0"/>
    </xf>
    <xf numFmtId="0" fontId="1" fillId="2" borderId="0" xfId="2" applyFill="1" applyProtection="1">
      <protection locked="0"/>
    </xf>
    <xf numFmtId="0" fontId="15" fillId="0" borderId="0" xfId="1" applyFont="1" applyProtection="1">
      <protection locked="0"/>
    </xf>
    <xf numFmtId="0" fontId="8" fillId="0" borderId="13" xfId="0" applyFont="1" applyBorder="1" applyAlignment="1">
      <alignment horizontal="left" vertical="top" wrapText="1"/>
    </xf>
    <xf numFmtId="0" fontId="17" fillId="0" borderId="0" xfId="0" applyFont="1" applyAlignment="1">
      <alignment horizontal="left" vertical="top" wrapText="1"/>
    </xf>
    <xf numFmtId="0" fontId="17" fillId="0" borderId="11" xfId="0" applyFont="1" applyBorder="1" applyAlignment="1">
      <alignment horizontal="left" vertical="top" wrapText="1"/>
    </xf>
    <xf numFmtId="164" fontId="8" fillId="13" borderId="10" xfId="2" applyNumberFormat="1" applyFont="1" applyFill="1" applyBorder="1" applyAlignment="1" applyProtection="1">
      <alignment horizontal="center" vertical="center" wrapText="1" readingOrder="1"/>
      <protection locked="0"/>
    </xf>
    <xf numFmtId="164" fontId="8" fillId="13" borderId="0" xfId="2" applyNumberFormat="1" applyFont="1" applyFill="1" applyAlignment="1" applyProtection="1">
      <alignment horizontal="center" vertical="center" wrapText="1" readingOrder="1"/>
      <protection locked="0"/>
    </xf>
    <xf numFmtId="164" fontId="8" fillId="13" borderId="11" xfId="2" applyNumberFormat="1" applyFont="1" applyFill="1" applyBorder="1" applyAlignment="1" applyProtection="1">
      <alignment horizontal="center" vertical="center" wrapText="1" readingOrder="1"/>
      <protection locked="0"/>
    </xf>
    <xf numFmtId="0" fontId="2" fillId="0" borderId="34" xfId="2" applyFont="1" applyBorder="1" applyAlignment="1" applyProtection="1">
      <alignment vertical="top" wrapText="1" readingOrder="1"/>
      <protection locked="0"/>
    </xf>
    <xf numFmtId="0" fontId="2" fillId="0" borderId="21" xfId="2" applyFont="1" applyBorder="1" applyAlignment="1" applyProtection="1">
      <alignment vertical="top" wrapText="1" readingOrder="1"/>
      <protection locked="0"/>
    </xf>
    <xf numFmtId="0" fontId="2" fillId="0" borderId="35" xfId="2" applyFont="1" applyBorder="1" applyAlignment="1" applyProtection="1">
      <alignment vertical="top" wrapText="1" readingOrder="1"/>
      <protection locked="0"/>
    </xf>
    <xf numFmtId="164" fontId="8" fillId="13" borderId="10" xfId="2" applyNumberFormat="1" applyFont="1" applyFill="1" applyBorder="1" applyAlignment="1">
      <alignment horizontal="center" vertical="center" wrapText="1" readingOrder="1"/>
    </xf>
    <xf numFmtId="164" fontId="8" fillId="13" borderId="0" xfId="2" applyNumberFormat="1" applyFont="1" applyFill="1" applyAlignment="1">
      <alignment horizontal="center" vertical="center" wrapText="1" readingOrder="1"/>
    </xf>
    <xf numFmtId="164" fontId="8" fillId="13" borderId="11" xfId="2" applyNumberFormat="1" applyFont="1" applyFill="1" applyBorder="1" applyAlignment="1">
      <alignment horizontal="center" vertical="center" wrapText="1" readingOrder="1"/>
    </xf>
    <xf numFmtId="0" fontId="8" fillId="0" borderId="10" xfId="2" applyFont="1" applyBorder="1" applyAlignment="1" applyProtection="1">
      <alignment horizontal="right" vertical="center" wrapText="1" readingOrder="1"/>
      <protection locked="0"/>
    </xf>
    <xf numFmtId="0" fontId="8" fillId="0" borderId="0" xfId="2" applyFont="1" applyAlignment="1" applyProtection="1">
      <alignment horizontal="right" vertical="center" wrapText="1" readingOrder="1"/>
      <protection locked="0"/>
    </xf>
    <xf numFmtId="0" fontId="8" fillId="0" borderId="11" xfId="2" applyFont="1" applyBorder="1" applyAlignment="1" applyProtection="1">
      <alignment horizontal="right" vertical="center" wrapText="1" readingOrder="1"/>
      <protection locked="0"/>
    </xf>
    <xf numFmtId="0" fontId="2" fillId="0" borderId="10" xfId="2" applyFont="1" applyBorder="1" applyAlignment="1" applyProtection="1">
      <alignment vertical="top" wrapText="1" readingOrder="1"/>
      <protection locked="0"/>
    </xf>
    <xf numFmtId="0" fontId="2" fillId="0" borderId="0" xfId="2" applyFont="1" applyAlignment="1" applyProtection="1">
      <alignment vertical="top" wrapText="1" readingOrder="1"/>
      <protection locked="0"/>
    </xf>
    <xf numFmtId="0" fontId="2" fillId="0" borderId="11" xfId="2" applyFont="1" applyBorder="1" applyAlignment="1" applyProtection="1">
      <alignment vertical="top" wrapText="1" readingOrder="1"/>
      <protection locked="0"/>
    </xf>
    <xf numFmtId="0" fontId="10" fillId="2" borderId="10" xfId="2" applyFont="1" applyFill="1" applyBorder="1" applyAlignment="1" applyProtection="1">
      <alignment horizontal="left" vertical="center" wrapText="1" indent="3" readingOrder="1"/>
      <protection locked="0"/>
    </xf>
    <xf numFmtId="0" fontId="10" fillId="2" borderId="0" xfId="2" applyFont="1" applyFill="1" applyAlignment="1" applyProtection="1">
      <alignment horizontal="left" vertical="center" wrapText="1" indent="3" readingOrder="1"/>
      <protection locked="0"/>
    </xf>
    <xf numFmtId="0" fontId="10" fillId="2" borderId="11" xfId="2" applyFont="1" applyFill="1" applyBorder="1" applyAlignment="1" applyProtection="1">
      <alignment horizontal="left" vertical="center" wrapText="1" indent="3" readingOrder="1"/>
      <protection locked="0"/>
    </xf>
    <xf numFmtId="0" fontId="10" fillId="2" borderId="10" xfId="2" applyFont="1" applyFill="1" applyBorder="1" applyAlignment="1" applyProtection="1">
      <alignment horizontal="left" vertical="center" wrapText="1" indent="2" readingOrder="1"/>
      <protection locked="0"/>
    </xf>
    <xf numFmtId="0" fontId="10" fillId="2" borderId="0" xfId="2" applyFont="1" applyFill="1" applyAlignment="1" applyProtection="1">
      <alignment horizontal="left" vertical="center" wrapText="1" indent="2" readingOrder="1"/>
      <protection locked="0"/>
    </xf>
    <xf numFmtId="0" fontId="10" fillId="2" borderId="11" xfId="2" applyFont="1" applyFill="1" applyBorder="1" applyAlignment="1" applyProtection="1">
      <alignment horizontal="left" vertical="center" wrapText="1" indent="2" readingOrder="1"/>
      <protection locked="0"/>
    </xf>
    <xf numFmtId="0" fontId="6" fillId="0" borderId="0" xfId="2" applyFont="1" applyAlignment="1" applyProtection="1">
      <alignment horizontal="center" vertical="center" wrapText="1" readingOrder="1"/>
      <protection locked="0"/>
    </xf>
    <xf numFmtId="0" fontId="10" fillId="10" borderId="0" xfId="2" applyFont="1" applyFill="1" applyAlignment="1" applyProtection="1">
      <alignment horizontal="center" vertical="center" wrapText="1" readingOrder="1"/>
      <protection locked="0"/>
    </xf>
    <xf numFmtId="0" fontId="10" fillId="2" borderId="13" xfId="2" applyFont="1" applyFill="1" applyBorder="1" applyAlignment="1" applyProtection="1">
      <alignment horizontal="left" vertical="center" wrapText="1" indent="3" readingOrder="1"/>
      <protection locked="0"/>
    </xf>
    <xf numFmtId="164" fontId="8" fillId="13" borderId="13" xfId="2" applyNumberFormat="1" applyFont="1" applyFill="1" applyBorder="1" applyAlignment="1">
      <alignment horizontal="center" vertical="center" wrapText="1" readingOrder="1"/>
    </xf>
    <xf numFmtId="164" fontId="8" fillId="0" borderId="13" xfId="2" applyNumberFormat="1" applyFont="1" applyBorder="1" applyAlignment="1">
      <alignment horizontal="center" vertical="center" wrapText="1" readingOrder="1"/>
    </xf>
    <xf numFmtId="0" fontId="15" fillId="0" borderId="17" xfId="1" applyFont="1" applyBorder="1" applyProtection="1">
      <protection locked="0"/>
    </xf>
    <xf numFmtId="0" fontId="10" fillId="10" borderId="17" xfId="2" applyFont="1" applyFill="1" applyBorder="1" applyAlignment="1" applyProtection="1">
      <alignment horizontal="center" vertical="center" wrapText="1" readingOrder="1"/>
      <protection locked="0"/>
    </xf>
    <xf numFmtId="0" fontId="10" fillId="2" borderId="17" xfId="2" applyFont="1" applyFill="1" applyBorder="1" applyAlignment="1" applyProtection="1">
      <alignment horizontal="left" vertical="center" wrapText="1" indent="3" readingOrder="1"/>
      <protection locked="0"/>
    </xf>
    <xf numFmtId="0" fontId="2" fillId="0" borderId="17" xfId="2" applyFont="1" applyBorder="1" applyAlignment="1" applyProtection="1">
      <alignment vertical="top" wrapText="1" readingOrder="1"/>
      <protection locked="0"/>
    </xf>
    <xf numFmtId="164" fontId="8" fillId="13" borderId="17" xfId="2" applyNumberFormat="1" applyFont="1" applyFill="1" applyBorder="1" applyAlignment="1">
      <alignment horizontal="center" vertical="center" wrapText="1" readingOrder="1"/>
    </xf>
    <xf numFmtId="164" fontId="8" fillId="0" borderId="17" xfId="2" applyNumberFormat="1" applyFont="1" applyBorder="1" applyAlignment="1">
      <alignment horizontal="center" vertical="center" wrapText="1" readingOrder="1"/>
    </xf>
    <xf numFmtId="0" fontId="8" fillId="0" borderId="17" xfId="2" applyFont="1" applyBorder="1" applyAlignment="1" applyProtection="1">
      <alignment horizontal="right" vertical="center" wrapText="1" readingOrder="1"/>
      <protection locked="0"/>
    </xf>
    <xf numFmtId="0" fontId="2" fillId="0" borderId="13" xfId="2" applyFont="1" applyBorder="1" applyAlignment="1" applyProtection="1">
      <alignment vertical="top" wrapText="1" readingOrder="1"/>
      <protection locked="0"/>
    </xf>
    <xf numFmtId="0" fontId="8" fillId="0" borderId="13" xfId="2" applyFont="1" applyBorder="1" applyAlignment="1" applyProtection="1">
      <alignment horizontal="right" vertical="center" wrapText="1" readingOrder="1"/>
      <protection locked="0"/>
    </xf>
    <xf numFmtId="0" fontId="4" fillId="10" borderId="17" xfId="2" applyFont="1" applyFill="1" applyBorder="1" applyAlignment="1" applyProtection="1">
      <alignment horizontal="center" vertical="center" wrapText="1" readingOrder="1"/>
      <protection locked="0"/>
    </xf>
    <xf numFmtId="0" fontId="5" fillId="3" borderId="15" xfId="2" applyFont="1" applyFill="1" applyBorder="1" applyAlignment="1" applyProtection="1">
      <alignment horizontal="center" vertical="center" readingOrder="1"/>
      <protection locked="0"/>
    </xf>
    <xf numFmtId="0" fontId="5" fillId="3" borderId="3" xfId="2" applyFont="1" applyFill="1" applyBorder="1" applyAlignment="1" applyProtection="1">
      <alignment horizontal="center" vertical="center" readingOrder="1"/>
      <protection locked="0"/>
    </xf>
    <xf numFmtId="0" fontId="5" fillId="3" borderId="14" xfId="2" applyFont="1" applyFill="1" applyBorder="1" applyAlignment="1" applyProtection="1">
      <alignment horizontal="center" vertical="center" readingOrder="1"/>
      <protection locked="0"/>
    </xf>
    <xf numFmtId="0" fontId="5" fillId="4" borderId="15"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center" vertical="center" wrapText="1" readingOrder="1"/>
      <protection locked="0"/>
    </xf>
    <xf numFmtId="0" fontId="10" fillId="0" borderId="16" xfId="1" applyFont="1" applyBorder="1" applyAlignment="1" applyProtection="1">
      <alignment horizontal="center" vertical="center"/>
      <protection locked="0"/>
    </xf>
  </cellXfs>
  <cellStyles count="8">
    <cellStyle name="Hyperlink" xfId="5" builtinId="8"/>
    <cellStyle name="Hyperlink 2" xfId="7" xr:uid="{CDE84FE0-CE7C-42AC-A64A-C11D263B1816}"/>
    <cellStyle name="Normal" xfId="0" builtinId="0"/>
    <cellStyle name="Normal 10 3" xfId="6" xr:uid="{6AB1F9D8-BAEA-417D-8E47-706FAE0795CB}"/>
    <cellStyle name="Normal 2 2" xfId="1" xr:uid="{21FA622D-CB44-49AD-9FC5-A21AF9711E62}"/>
    <cellStyle name="Normal 3" xfId="2" xr:uid="{8F3E6799-9B20-48C9-977D-B5EBB519B3DC}"/>
    <cellStyle name="Normal 3 2" xfId="3" xr:uid="{741F924F-7614-42EB-B4D3-D1A7F549FA2D}"/>
    <cellStyle name="Percent" xfId="4" builtinId="5"/>
  </cellStyles>
  <dxfs count="0"/>
  <tableStyles count="0" defaultTableStyle="TableStyleMedium2" defaultPivotStyle="PivotStyleLight16"/>
  <colors>
    <mruColors>
      <color rgb="FFDDEBF7"/>
      <color rgb="FF9BC2E6"/>
      <color rgb="FF4066B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5D1-43C4-B28C-2C925DC79CD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5D1-43C4-B28C-2C925DC79CD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1</c:v>
              </c:pt>
            </c:numLit>
          </c:xVal>
          <c:yVal>
            <c:numLit>
              <c:formatCode>General</c:formatCode>
              <c:ptCount val="1"/>
              <c:pt idx="0">
                <c:v>0</c:v>
              </c:pt>
            </c:numLit>
          </c:yVal>
          <c:smooth val="0"/>
          <c:extLst>
            <c:ext xmlns:c16="http://schemas.microsoft.com/office/drawing/2014/chart" uri="{C3380CC4-5D6E-409C-BE32-E72D297353CC}">
              <c16:uniqueId val="{00000002-35D1-43C4-B28C-2C925DC79CD7}"/>
            </c:ext>
          </c:extLst>
        </c:ser>
        <c:dLbls>
          <c:showLegendKey val="0"/>
          <c:showVal val="1"/>
          <c:showCatName val="0"/>
          <c:showSerName val="0"/>
          <c:showPercent val="0"/>
          <c:showBubbleSize val="0"/>
        </c:dLbls>
        <c:axId val="261174024"/>
        <c:axId val="261174416"/>
      </c:scatterChart>
      <c:valAx>
        <c:axId val="26117402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1174416"/>
        <c:crosses val="autoZero"/>
        <c:crossBetween val="midCat"/>
        <c:minorUnit val="0.25"/>
      </c:valAx>
      <c:valAx>
        <c:axId val="261174416"/>
        <c:scaling>
          <c:orientation val="minMax"/>
          <c:max val="1"/>
        </c:scaling>
        <c:delete val="1"/>
        <c:axPos val="l"/>
        <c:numFmt formatCode="General" sourceLinked="1"/>
        <c:majorTickMark val="none"/>
        <c:minorTickMark val="none"/>
        <c:tickLblPos val="none"/>
        <c:crossAx val="26117402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8339-4564-A3FE-C65FCDCE182F}"/>
            </c:ext>
          </c:extLst>
        </c:ser>
        <c:ser>
          <c:idx val="2"/>
          <c:order val="1"/>
          <c:tx>
            <c:v>Category/Pledge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8339-4564-A3FE-C65FCDCE182F}"/>
            </c:ext>
          </c:extLst>
        </c:ser>
        <c:dLbls>
          <c:showLegendKey val="0"/>
          <c:showVal val="0"/>
          <c:showCatName val="0"/>
          <c:showSerName val="0"/>
          <c:showPercent val="0"/>
          <c:showBubbleSize val="0"/>
        </c:dLbls>
        <c:axId val="261175200"/>
        <c:axId val="261175592"/>
        <c:extLst/>
      </c:scatterChart>
      <c:valAx>
        <c:axId val="261175200"/>
        <c:scaling>
          <c:orientation val="minMax"/>
          <c:max val="3"/>
          <c:min val="0"/>
        </c:scaling>
        <c:delete val="1"/>
        <c:axPos val="b"/>
        <c:numFmt formatCode="General" sourceLinked="1"/>
        <c:majorTickMark val="in"/>
        <c:minorTickMark val="none"/>
        <c:tickLblPos val="none"/>
        <c:crossAx val="261175592"/>
        <c:crosses val="autoZero"/>
        <c:crossBetween val="midCat"/>
        <c:minorUnit val="0.25"/>
      </c:valAx>
      <c:valAx>
        <c:axId val="261175592"/>
        <c:scaling>
          <c:orientation val="minMax"/>
          <c:max val="1"/>
        </c:scaling>
        <c:delete val="1"/>
        <c:axPos val="l"/>
        <c:numFmt formatCode="General" sourceLinked="1"/>
        <c:majorTickMark val="none"/>
        <c:minorTickMark val="none"/>
        <c:tickLblPos val="none"/>
        <c:crossAx val="26117520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5DE5-4EF6-A630-9852AA8E53E6}"/>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5DE5-4EF6-A630-9852AA8E53E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9660-4051-AC09-A9F89A8F1459}"/>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9660-4051-AC09-A9F89A8F1459}"/>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9660-4051-AC09-A9F89A8F1459}"/>
            </c:ext>
          </c:extLst>
        </c:ser>
        <c:dLbls>
          <c:showLegendKey val="0"/>
          <c:showVal val="1"/>
          <c:showCatName val="0"/>
          <c:showSerName val="0"/>
          <c:showPercent val="0"/>
          <c:showBubbleSize val="0"/>
        </c:dLbls>
        <c:axId val="383135216"/>
        <c:axId val="263617032"/>
      </c:scatterChart>
      <c:valAx>
        <c:axId val="38313521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7032"/>
        <c:crosses val="autoZero"/>
        <c:crossBetween val="midCat"/>
        <c:minorUnit val="0.25"/>
      </c:valAx>
      <c:valAx>
        <c:axId val="263617032"/>
        <c:scaling>
          <c:orientation val="minMax"/>
          <c:max val="1"/>
        </c:scaling>
        <c:delete val="1"/>
        <c:axPos val="l"/>
        <c:numFmt formatCode="General" sourceLinked="1"/>
        <c:majorTickMark val="none"/>
        <c:minorTickMark val="none"/>
        <c:tickLblPos val="none"/>
        <c:crossAx val="3831352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798-40B4-8E95-3FA5E41D53E4}"/>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798-40B4-8E95-3FA5E41D53E4}"/>
            </c:ext>
          </c:extLst>
        </c:ser>
        <c:dLbls>
          <c:showLegendKey val="0"/>
          <c:showVal val="1"/>
          <c:showCatName val="0"/>
          <c:showSerName val="0"/>
          <c:showPercent val="0"/>
          <c:showBubbleSize val="0"/>
        </c:dLbls>
        <c:axId val="263617816"/>
        <c:axId val="263618208"/>
      </c:scatterChart>
      <c:valAx>
        <c:axId val="263617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8208"/>
        <c:crosses val="autoZero"/>
        <c:crossBetween val="midCat"/>
        <c:majorUnit val="1"/>
        <c:minorUnit val="0.25"/>
      </c:valAx>
      <c:valAx>
        <c:axId val="263618208"/>
        <c:scaling>
          <c:orientation val="minMax"/>
          <c:max val="1"/>
        </c:scaling>
        <c:delete val="1"/>
        <c:axPos val="l"/>
        <c:numFmt formatCode="General" sourceLinked="1"/>
        <c:majorTickMark val="none"/>
        <c:minorTickMark val="none"/>
        <c:tickLblPos val="none"/>
        <c:crossAx val="263617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Autoevaluacion!$I$25</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C57-4176-A745-DEC78B182AEB}"/>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Autoevaluacion!$H$25</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C57-4176-A745-DEC78B182AEB}"/>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DDC-446B-9120-F53A8A02E5CE}"/>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7DDC-446B-9120-F53A8A02E5CE}"/>
            </c:ext>
          </c:extLst>
        </c:ser>
        <c:dLbls>
          <c:showLegendKey val="0"/>
          <c:showVal val="0"/>
          <c:showCatName val="0"/>
          <c:showSerName val="0"/>
          <c:showPercent val="0"/>
          <c:showBubbleSize val="0"/>
        </c:dLbls>
        <c:axId val="263623696"/>
        <c:axId val="263624088"/>
      </c:scatterChart>
      <c:valAx>
        <c:axId val="26362369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24088"/>
        <c:crosses val="autoZero"/>
        <c:crossBetween val="midCat"/>
        <c:majorUnit val="1"/>
        <c:minorUnit val="0.25"/>
      </c:valAx>
      <c:valAx>
        <c:axId val="263624088"/>
        <c:scaling>
          <c:orientation val="minMax"/>
          <c:max val="1"/>
        </c:scaling>
        <c:delete val="1"/>
        <c:axPos val="l"/>
        <c:numFmt formatCode="General" sourceLinked="1"/>
        <c:majorTickMark val="none"/>
        <c:minorTickMark val="none"/>
        <c:tickLblPos val="none"/>
        <c:crossAx val="26362369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663-4433-A96F-8766684320CD}"/>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663-4433-A96F-8766684320CD}"/>
            </c:ext>
          </c:extLst>
        </c:ser>
        <c:dLbls>
          <c:showLegendKey val="0"/>
          <c:showVal val="0"/>
          <c:showCatName val="0"/>
          <c:showSerName val="0"/>
          <c:showPercent val="0"/>
          <c:showBubbleSize val="0"/>
        </c:dLbls>
        <c:axId val="382346488"/>
        <c:axId val="382346880"/>
      </c:scatterChart>
      <c:valAx>
        <c:axId val="38234648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6880"/>
        <c:crosses val="autoZero"/>
        <c:crossBetween val="midCat"/>
        <c:majorUnit val="1"/>
        <c:minorUnit val="0.25"/>
      </c:valAx>
      <c:valAx>
        <c:axId val="382346880"/>
        <c:scaling>
          <c:orientation val="minMax"/>
          <c:max val="1"/>
        </c:scaling>
        <c:delete val="1"/>
        <c:axPos val="l"/>
        <c:numFmt formatCode="General" sourceLinked="1"/>
        <c:majorTickMark val="none"/>
        <c:minorTickMark val="none"/>
        <c:tickLblPos val="none"/>
        <c:crossAx val="38234648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E491-485A-BC79-3932A2693EC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E491-485A-BC79-3932A2693EC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E491-485A-BC79-3932A2693EC0}"/>
            </c:ext>
          </c:extLst>
        </c:ser>
        <c:dLbls>
          <c:showLegendKey val="0"/>
          <c:showVal val="1"/>
          <c:showCatName val="0"/>
          <c:showSerName val="0"/>
          <c:showPercent val="0"/>
          <c:showBubbleSize val="0"/>
        </c:dLbls>
        <c:axId val="382347664"/>
        <c:axId val="382348056"/>
      </c:scatterChart>
      <c:valAx>
        <c:axId val="38234766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8056"/>
        <c:crosses val="autoZero"/>
        <c:crossBetween val="midCat"/>
        <c:minorUnit val="0.25"/>
      </c:valAx>
      <c:valAx>
        <c:axId val="382348056"/>
        <c:scaling>
          <c:orientation val="minMax"/>
          <c:max val="1"/>
        </c:scaling>
        <c:delete val="1"/>
        <c:axPos val="l"/>
        <c:numFmt formatCode="General" sourceLinked="1"/>
        <c:majorTickMark val="none"/>
        <c:minorTickMark val="none"/>
        <c:tickLblPos val="none"/>
        <c:crossAx val="3823476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Autoevaluacion!$I$36:$I$42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0-056F-4382-9F7A-3CA8C2E289DE}"/>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Autoevaluacion!$H$36:$H$42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1-056F-4382-9F7A-3CA8C2E289DE}"/>
            </c:ext>
          </c:extLst>
        </c:ser>
        <c:dLbls>
          <c:showLegendKey val="0"/>
          <c:showVal val="0"/>
          <c:showCatName val="0"/>
          <c:showSerName val="0"/>
          <c:showPercent val="0"/>
          <c:showBubbleSize val="0"/>
        </c:dLbls>
        <c:axId val="382348840"/>
        <c:axId val="382349232"/>
      </c:scatterChart>
      <c:valAx>
        <c:axId val="38234884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9232"/>
        <c:crosses val="autoZero"/>
        <c:crossBetween val="midCat"/>
        <c:majorUnit val="1"/>
        <c:minorUnit val="0.25"/>
      </c:valAx>
      <c:valAx>
        <c:axId val="382349232"/>
        <c:scaling>
          <c:orientation val="minMax"/>
          <c:max val="1"/>
        </c:scaling>
        <c:delete val="1"/>
        <c:axPos val="l"/>
        <c:numFmt formatCode="General" sourceLinked="1"/>
        <c:majorTickMark val="none"/>
        <c:minorTickMark val="none"/>
        <c:tickLblPos val="none"/>
        <c:crossAx val="38234884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Autoevaluacion!$I$47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FF-4444-B93C-96932EE91378}"/>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Autoevaluacion!$H$47</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18FF-4444-B93C-96932EE91378}"/>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Autoevaluacion!$I$48:$I$51</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5-0AE6-4F4C-B890-38C8BC3E7A8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Autoevaluacion!$H$48:$H$51</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7-0AE6-4F4C-B890-38C8BC3E7A81}"/>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Autoevaluacion!$I$53</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A35-47E1-BFE9-AA7B0CB2B2D0}"/>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Autoevaluacion!$H$53</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A35-47E1-BFE9-AA7B0CB2B2D0}"/>
            </c:ext>
          </c:extLst>
        </c:ser>
        <c:dLbls>
          <c:showLegendKey val="0"/>
          <c:showVal val="0"/>
          <c:showCatName val="0"/>
          <c:showSerName val="0"/>
          <c:showPercent val="0"/>
          <c:showBubbleSize val="0"/>
        </c:dLbls>
        <c:axId val="382352368"/>
        <c:axId val="382352760"/>
      </c:scatterChart>
      <c:valAx>
        <c:axId val="3823523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2760"/>
        <c:crosses val="autoZero"/>
        <c:crossBetween val="midCat"/>
        <c:majorUnit val="1"/>
        <c:minorUnit val="0.25"/>
      </c:valAx>
      <c:valAx>
        <c:axId val="382352760"/>
        <c:scaling>
          <c:orientation val="minMax"/>
          <c:max val="1"/>
        </c:scaling>
        <c:delete val="1"/>
        <c:axPos val="l"/>
        <c:numFmt formatCode="General" sourceLinked="1"/>
        <c:majorTickMark val="none"/>
        <c:minorTickMark val="none"/>
        <c:tickLblPos val="none"/>
        <c:crossAx val="3823523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Autoevaluacion!$I$57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931A-44DA-8C65-76EF5ECDE41C}"/>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Autoevaluacion!$H$57</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931A-44DA-8C65-76EF5ECDE41C}"/>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863-4F2C-AA2C-71328684B7B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863-4F2C-AA2C-71328684B7B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863-4F2C-AA2C-71328684B7B7}"/>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85C-4044-9DED-8C123A2A9B85}"/>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85C-4044-9DED-8C123A2A9B85}"/>
            </c:ext>
          </c:extLst>
        </c:ser>
        <c:dLbls>
          <c:showLegendKey val="0"/>
          <c:showVal val="1"/>
          <c:showCatName val="0"/>
          <c:showSerName val="0"/>
          <c:showPercent val="0"/>
          <c:showBubbleSize val="0"/>
        </c:dLbls>
        <c:axId val="382720832"/>
        <c:axId val="383340072"/>
      </c:scatterChart>
      <c:valAx>
        <c:axId val="3827208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0072"/>
        <c:crosses val="autoZero"/>
        <c:crossBetween val="midCat"/>
        <c:majorUnit val="1"/>
        <c:minorUnit val="0.25"/>
      </c:valAx>
      <c:valAx>
        <c:axId val="383340072"/>
        <c:scaling>
          <c:orientation val="minMax"/>
          <c:max val="1"/>
        </c:scaling>
        <c:delete val="1"/>
        <c:axPos val="l"/>
        <c:numFmt formatCode="General" sourceLinked="1"/>
        <c:majorTickMark val="none"/>
        <c:minorTickMark val="none"/>
        <c:tickLblPos val="none"/>
        <c:crossAx val="3827208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Autoevaluacion!$I$67:$I$70</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0-AFFF-42D3-91B8-FAEF645FD67D}"/>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Autoevaluacion!$H$67:$H$70</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1-AFFF-42D3-91B8-FAEF645FD67D}"/>
            </c:ext>
          </c:extLst>
        </c:ser>
        <c:dLbls>
          <c:showLegendKey val="0"/>
          <c:showVal val="0"/>
          <c:showCatName val="0"/>
          <c:showSerName val="0"/>
          <c:showPercent val="0"/>
          <c:showBubbleSize val="0"/>
        </c:dLbls>
        <c:axId val="383340856"/>
        <c:axId val="383341248"/>
      </c:scatterChart>
      <c:valAx>
        <c:axId val="3833408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1248"/>
        <c:crosses val="autoZero"/>
        <c:crossBetween val="midCat"/>
        <c:majorUnit val="1"/>
        <c:minorUnit val="0.25"/>
      </c:valAx>
      <c:valAx>
        <c:axId val="383341248"/>
        <c:scaling>
          <c:orientation val="minMax"/>
          <c:max val="1"/>
        </c:scaling>
        <c:delete val="1"/>
        <c:axPos val="l"/>
        <c:numFmt formatCode="General" sourceLinked="1"/>
        <c:majorTickMark val="none"/>
        <c:minorTickMark val="none"/>
        <c:tickLblPos val="none"/>
        <c:crossAx val="3833408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Autoevaluacion!$I$72:$I$73</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6881-4AF3-8F51-94E4B259C323}"/>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Autoevaluacion!$H$72:$H$73</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6881-4AF3-8F51-94E4B259C323}"/>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7B28-4D2E-922C-D219EF0A519A}"/>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7B28-4D2E-922C-D219EF0A519A}"/>
            </c:ext>
          </c:extLst>
        </c:ser>
        <c:dLbls>
          <c:showLegendKey val="0"/>
          <c:showVal val="0"/>
          <c:showCatName val="0"/>
          <c:showSerName val="0"/>
          <c:showPercent val="0"/>
          <c:showBubbleSize val="0"/>
        </c:dLbls>
        <c:axId val="383344384"/>
        <c:axId val="383344776"/>
      </c:scatterChart>
      <c:valAx>
        <c:axId val="38334438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4776"/>
        <c:crosses val="autoZero"/>
        <c:crossBetween val="midCat"/>
        <c:majorUnit val="1"/>
        <c:minorUnit val="0.25"/>
      </c:valAx>
      <c:valAx>
        <c:axId val="383344776"/>
        <c:scaling>
          <c:orientation val="minMax"/>
          <c:max val="1"/>
        </c:scaling>
        <c:delete val="1"/>
        <c:axPos val="l"/>
        <c:numFmt formatCode="General" sourceLinked="1"/>
        <c:majorTickMark val="none"/>
        <c:minorTickMark val="none"/>
        <c:tickLblPos val="none"/>
        <c:crossAx val="38334438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Autoevaluacion!$I$79:$I$80</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1FF1-4EE5-B3C3-106964080AF7}"/>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Autoevaluacion!$H$79:$H$80</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1FF1-4EE5-B3C3-106964080AF7}"/>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Autoevaluacion!$I$86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4B4D-411F-9855-096E65A5206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Autoevaluacion!$H$86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4B4D-411F-9855-096E65A5206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DF4A-42B4-B570-B297622D1106}"/>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DF4A-42B4-B570-B297622D1106}"/>
            </c:ext>
          </c:extLst>
        </c:ser>
        <c:dLbls>
          <c:showLegendKey val="0"/>
          <c:showVal val="0"/>
          <c:showCatName val="0"/>
          <c:showSerName val="0"/>
          <c:showPercent val="0"/>
          <c:showBubbleSize val="0"/>
        </c:dLbls>
        <c:axId val="383623880"/>
        <c:axId val="383624272"/>
      </c:scatterChart>
      <c:valAx>
        <c:axId val="3836238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4272"/>
        <c:crosses val="autoZero"/>
        <c:crossBetween val="midCat"/>
        <c:majorUnit val="1"/>
        <c:minorUnit val="0.25"/>
      </c:valAx>
      <c:valAx>
        <c:axId val="383624272"/>
        <c:scaling>
          <c:orientation val="minMax"/>
          <c:max val="1"/>
        </c:scaling>
        <c:delete val="1"/>
        <c:axPos val="l"/>
        <c:numFmt formatCode="General" sourceLinked="1"/>
        <c:majorTickMark val="none"/>
        <c:minorTickMark val="none"/>
        <c:tickLblPos val="none"/>
        <c:crossAx val="3836238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Autoevaluacion!$I$44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98D-4D5E-8785-9C3CF63E05BF}"/>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Autoevaluacion!$H$44</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98D-4D5E-8785-9C3CF63E05BF}"/>
            </c:ext>
          </c:extLst>
        </c:ser>
        <c:dLbls>
          <c:showLegendKey val="0"/>
          <c:showVal val="1"/>
          <c:showCatName val="0"/>
          <c:showSerName val="0"/>
          <c:showPercent val="0"/>
          <c:showBubbleSize val="0"/>
        </c:dLbls>
        <c:axId val="383625056"/>
        <c:axId val="383625448"/>
      </c:scatterChart>
      <c:valAx>
        <c:axId val="3836250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5448"/>
        <c:crosses val="autoZero"/>
        <c:crossBetween val="midCat"/>
        <c:majorUnit val="1"/>
        <c:minorUnit val="0.25"/>
      </c:valAx>
      <c:valAx>
        <c:axId val="383625448"/>
        <c:scaling>
          <c:orientation val="minMax"/>
          <c:max val="1"/>
        </c:scaling>
        <c:delete val="1"/>
        <c:axPos val="l"/>
        <c:numFmt formatCode="General" sourceLinked="1"/>
        <c:majorTickMark val="none"/>
        <c:minorTickMark val="none"/>
        <c:tickLblPos val="none"/>
        <c:crossAx val="3836250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Autoevaluacion!$I$63:$I$65</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616D-4918-9C8C-8948AB41E55D}"/>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Autoevaluacion!$H$63:$H$65</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616D-4918-9C8C-8948AB41E55D}"/>
            </c:ext>
          </c:extLst>
        </c:ser>
        <c:dLbls>
          <c:showLegendKey val="0"/>
          <c:showVal val="0"/>
          <c:showCatName val="0"/>
          <c:showSerName val="0"/>
          <c:showPercent val="0"/>
          <c:showBubbleSize val="0"/>
        </c:dLbls>
        <c:axId val="383626232"/>
        <c:axId val="383626624"/>
      </c:scatterChart>
      <c:valAx>
        <c:axId val="3836262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6624"/>
        <c:crosses val="autoZero"/>
        <c:crossBetween val="midCat"/>
        <c:majorUnit val="1"/>
        <c:minorUnit val="0.25"/>
      </c:valAx>
      <c:valAx>
        <c:axId val="383626624"/>
        <c:scaling>
          <c:orientation val="minMax"/>
          <c:max val="1"/>
        </c:scaling>
        <c:delete val="1"/>
        <c:axPos val="l"/>
        <c:numFmt formatCode="General" sourceLinked="1"/>
        <c:majorTickMark val="none"/>
        <c:minorTickMark val="none"/>
        <c:tickLblPos val="none"/>
        <c:crossAx val="3836262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Autoevaluacion!$I$56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AC0-4F2E-A1BF-A04127621743}"/>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Autoevaluacion!$H$56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6AC0-4F2E-A1BF-A04127621743}"/>
            </c:ext>
          </c:extLst>
        </c:ser>
        <c:dLbls>
          <c:showLegendKey val="0"/>
          <c:showVal val="0"/>
          <c:showCatName val="0"/>
          <c:showSerName val="0"/>
          <c:showPercent val="0"/>
          <c:showBubbleSize val="0"/>
        </c:dLbls>
        <c:axId val="383627408"/>
        <c:axId val="383627800"/>
      </c:scatterChart>
      <c:valAx>
        <c:axId val="38362740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7800"/>
        <c:crosses val="autoZero"/>
        <c:crossBetween val="midCat"/>
        <c:majorUnit val="1"/>
        <c:minorUnit val="0.25"/>
      </c:valAx>
      <c:valAx>
        <c:axId val="383627800"/>
        <c:scaling>
          <c:orientation val="minMax"/>
          <c:max val="1"/>
        </c:scaling>
        <c:delete val="1"/>
        <c:axPos val="l"/>
        <c:numFmt formatCode="General" sourceLinked="1"/>
        <c:majorTickMark val="none"/>
        <c:minorTickMark val="none"/>
        <c:tickLblPos val="none"/>
        <c:crossAx val="38362740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Autoevaluacion!$I$59:$I$61</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CE1-40F3-9B97-14E61391CD19}"/>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Autoevaluacion!$H$59:$H$61</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CE1-40F3-9B97-14E61391CD19}"/>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Autoevaluacion!$I$75:$I$77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8C4D-4F64-8110-C94029E883AF}"/>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Autoevaluacion!$H$75:$H$77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8C4D-4F64-8110-C94029E883AF}"/>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Autoevaluacion!$I$82:$I$84</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0F88-45D3-A73B-CAEBAA658D2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Autoevaluacion!$H$82:$H$84</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0F88-45D3-A73B-CAEBAA658D21}"/>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8147-407E-8F8D-668997FC512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8147-407E-8F8D-668997FC512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8147-407E-8F8D-668997FC5120}"/>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12F-4471-A93F-54198A6CCC0F}"/>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12F-4471-A93F-54198A6CCC0F}"/>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12F-4471-A93F-54198A6CCC0F}"/>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7D-4FC0-8F53-B17BDAF8BCA3}"/>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187D-4FC0-8F53-B17BDAF8BCA3}"/>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BB8-4C78-9E80-763550FC0ECB}"/>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BB8-4C78-9E80-763550FC0ECB}"/>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39B6-43D2-AE14-3E39B0A37EB6}"/>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39B6-43D2-AE14-3E39B0A37EB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DD5-44F2-BE04-37770B65AD98}"/>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Autoevaluacion!$H$9</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2DD5-44F2-BE04-37770B65AD98}"/>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Autoevaluacion!$I$13:$I$17</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F64A-4909-A5CB-836C5D093A79}"/>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Autoevaluacion!$H$13:$H$17</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F64A-4909-A5CB-836C5D093A7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Autoevaluacion!$I$19:$I$23</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2983-4061-923C-38B1FAD22F99}"/>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Autoevaluacion!$H$19:$H$23</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2983-4061-923C-38B1FAD22F9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01FF-4406-B534-62523130EF5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01FF-4406-B534-62523130EF51}"/>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78973873347811E-2"/>
          <c:y val="0.32558139534883723"/>
          <c:w val="0.87242052253304381"/>
          <c:h val="0.19275041201245194"/>
        </c:manualLayout>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Autoevaluacion!$I$88:$I$90</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18A6-4F53-9AB7-D69620505CBC}"/>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Autoevaluacion!$H$88:$H$90</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18A6-4F53-9AB7-D69620505CBC}"/>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Autoevaluacion!$I$92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B0F-4082-8F03-03FBDA5756F4}"/>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Autoevaluacion!$H$92</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DB0F-4082-8F03-03FBDA5756F4}"/>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Autoevaluacion!$I$97:$I$99</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410-49A4-857C-1CFBE7579086}"/>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Autoevaluacion!$H$97:$H$99</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410-49A4-857C-1CFBE7579086}"/>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Autoevaluacion!$I$101:$I$103</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721E-48F3-AC11-55273F5ECDC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Autoevaluacion!$H$101:$H$103</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721E-48F3-AC11-55273F5ECDC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Autoevaluacion!$I$105:$I$107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352-4517-9AEC-B78841BDA92E}"/>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Autoevaluacion!$H$105:$H$107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E352-4517-9AEC-B78841BDA92E}"/>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Autoevaluacion!$I$26:$I$28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51F-4FAE-89C1-9B341CF83E07}"/>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Autoevaluacion!$H$26:$H$28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E51F-4FAE-89C1-9B341CF83E07}"/>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Autoevaluacion!$I$30:$I$32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34E0-417D-AB7C-4B2811F561F9}"/>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Autoevaluacion!$H$30:$H$32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34E0-417D-AB7C-4B2811F561F9}"/>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9990804069201"/>
          <c:y val="0.16431699861046781"/>
          <c:w val="0.45940801195471004"/>
          <c:h val="0.55534321445113477"/>
        </c:manualLayout>
      </c:layout>
      <c:radarChart>
        <c:radarStyle val="marker"/>
        <c:varyColors val="0"/>
        <c:ser>
          <c:idx val="1"/>
          <c:order val="0"/>
          <c:tx>
            <c:v>Business Score (%)</c:v>
          </c:tx>
          <c:spPr>
            <a:ln>
              <a:solidFill>
                <a:srgbClr val="002776"/>
              </a:solidFill>
            </a:ln>
          </c:spPr>
          <c:marker>
            <c:spPr>
              <a:solidFill>
                <a:srgbClr val="002776"/>
              </a:solidFill>
              <a:ln>
                <a:solidFill>
                  <a:srgbClr val="002776"/>
                </a:solidFill>
              </a:ln>
            </c:spPr>
          </c:marker>
          <c:cat>
            <c:strRef>
              <c:f>Resultados!$C$6:$C$11</c:f>
              <c:strCache>
                <c:ptCount val="6"/>
                <c:pt idx="0">
                  <c:v>General</c:v>
                </c:pt>
                <c:pt idx="1">
                  <c:v>Abastecimiento de agua en el lugar de trabajo</c:v>
                </c:pt>
                <c:pt idx="2">
                  <c:v>Saneamiento en el lugar de trabajo</c:v>
                </c:pt>
                <c:pt idx="3">
                  <c:v>Higiene en el lugar de trabajo</c:v>
                </c:pt>
                <c:pt idx="4">
                  <c:v>Valor / cadena de suministro WASH</c:v>
                </c:pt>
                <c:pt idx="5">
                  <c:v>Community WASH</c:v>
                </c:pt>
              </c:strCache>
            </c:strRef>
          </c:cat>
          <c:val>
            <c:numRef>
              <c:f>Resultados!$F$6:$F$11</c:f>
              <c:numCache>
                <c:formatCode>0%</c:formatCode>
                <c:ptCount val="6"/>
                <c:pt idx="0">
                  <c:v>0.9</c:v>
                </c:pt>
                <c:pt idx="1">
                  <c:v>0.75</c:v>
                </c:pt>
                <c:pt idx="2">
                  <c:v>0.35714285714285715</c:v>
                </c:pt>
                <c:pt idx="3">
                  <c:v>6.25E-2</c:v>
                </c:pt>
                <c:pt idx="4">
                  <c:v>0</c:v>
                </c:pt>
                <c:pt idx="5">
                  <c:v>0</c:v>
                </c:pt>
              </c:numCache>
            </c:numRef>
          </c:val>
          <c:extLst>
            <c:ext xmlns:c16="http://schemas.microsoft.com/office/drawing/2014/chart" uri="{C3380CC4-5D6E-409C-BE32-E72D297353CC}">
              <c16:uniqueId val="{00000000-A764-45F2-98F4-DA67E008BC21}"/>
            </c:ext>
          </c:extLst>
        </c:ser>
        <c:ser>
          <c:idx val="0"/>
          <c:order val="1"/>
          <c:tx>
            <c:v>Pledge Score (%)</c:v>
          </c:tx>
          <c:spPr>
            <a:ln>
              <a:solidFill>
                <a:srgbClr val="92D400"/>
              </a:solidFill>
            </a:ln>
          </c:spPr>
          <c:marker>
            <c:spPr>
              <a:solidFill>
                <a:srgbClr val="92D400"/>
              </a:solidFill>
              <a:ln>
                <a:solidFill>
                  <a:srgbClr val="92D400"/>
                </a:solidFill>
              </a:ln>
            </c:spPr>
          </c:marker>
          <c:cat>
            <c:strRef>
              <c:f>Resultados!$C$6:$C$11</c:f>
              <c:strCache>
                <c:ptCount val="6"/>
                <c:pt idx="0">
                  <c:v>General</c:v>
                </c:pt>
                <c:pt idx="1">
                  <c:v>Abastecimiento de agua en el lugar de trabajo</c:v>
                </c:pt>
                <c:pt idx="2">
                  <c:v>Saneamiento en el lugar de trabajo</c:v>
                </c:pt>
                <c:pt idx="3">
                  <c:v>Higiene en el lugar de trabajo</c:v>
                </c:pt>
                <c:pt idx="4">
                  <c:v>Valor / cadena de suministro WASH</c:v>
                </c:pt>
                <c:pt idx="5">
                  <c:v>Community WASH</c:v>
                </c:pt>
              </c:strCache>
            </c:strRef>
          </c:cat>
          <c:val>
            <c:numRef>
              <c:f>Resultados!$G$6:$G$11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764-45F2-98F4-DA67E008BC21}"/>
            </c:ext>
          </c:extLst>
        </c:ser>
        <c:dLbls>
          <c:showLegendKey val="0"/>
          <c:showVal val="0"/>
          <c:showCatName val="0"/>
          <c:showSerName val="0"/>
          <c:showPercent val="0"/>
          <c:showBubbleSize val="0"/>
        </c:dLbls>
        <c:axId val="262421464"/>
        <c:axId val="262421856"/>
      </c:radarChart>
      <c:catAx>
        <c:axId val="262421464"/>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out"/>
        <c:minorTickMark val="none"/>
        <c:tickLblPos val="nextTo"/>
        <c:txPr>
          <a:bodyPr anchor="ctr" anchorCtr="1"/>
          <a:lstStyle/>
          <a:p>
            <a:pPr>
              <a:defRPr sz="1200" b="1" i="0" baseline="0"/>
            </a:pPr>
            <a:endParaRPr lang="en-US"/>
          </a:p>
        </c:txPr>
        <c:crossAx val="262421856"/>
        <c:crosses val="autoZero"/>
        <c:auto val="0"/>
        <c:lblAlgn val="ctr"/>
        <c:lblOffset val="100"/>
        <c:noMultiLvlLbl val="0"/>
      </c:catAx>
      <c:valAx>
        <c:axId val="262421856"/>
        <c:scaling>
          <c:orientation val="minMax"/>
          <c:max val="1"/>
          <c:min val="0"/>
        </c:scaling>
        <c:delete val="0"/>
        <c:axPos val="l"/>
        <c:majorGridlines>
          <c:spPr>
            <a:ln>
              <a:solidFill>
                <a:srgbClr val="7F7F7F"/>
              </a:solidFill>
              <a:prstDash val="dash"/>
            </a:ln>
          </c:spPr>
        </c:majorGridlines>
        <c:numFmt formatCode="0%" sourceLinked="1"/>
        <c:majorTickMark val="cross"/>
        <c:minorTickMark val="none"/>
        <c:tickLblPos val="nextTo"/>
        <c:spPr>
          <a:solidFill>
            <a:schemeClr val="bg1">
              <a:alpha val="58000"/>
            </a:schemeClr>
          </a:solidFill>
          <a:ln w="28575" cap="rnd">
            <a:solidFill>
              <a:schemeClr val="tx1">
                <a:lumMod val="65000"/>
                <a:lumOff val="35000"/>
              </a:schemeClr>
            </a:solidFill>
            <a:headEnd type="none"/>
            <a:tailEnd type="stealth" w="med" len="lg"/>
          </a:ln>
        </c:spPr>
        <c:txPr>
          <a:bodyPr/>
          <a:lstStyle/>
          <a:p>
            <a:pPr>
              <a:defRPr sz="1040" b="1" baseline="0"/>
            </a:pPr>
            <a:endParaRPr lang="en-US"/>
          </a:p>
        </c:txPr>
        <c:crossAx val="262421464"/>
        <c:crosses val="autoZero"/>
        <c:crossBetween val="between"/>
      </c:valAx>
      <c:spPr>
        <a:solidFill>
          <a:schemeClr val="bg1"/>
        </a:solidFill>
      </c:spPr>
    </c:plotArea>
    <c:legend>
      <c:legendPos val="r"/>
      <c:layout>
        <c:manualLayout>
          <c:xMode val="edge"/>
          <c:yMode val="edge"/>
          <c:x val="0.17910961303147335"/>
          <c:y val="0.78954477449471916"/>
          <c:w val="0.63602614664501422"/>
          <c:h val="8.8804993896065679E-2"/>
        </c:manualLayout>
      </c:layout>
      <c:overlay val="0"/>
    </c:legend>
    <c:plotVisOnly val="0"/>
    <c:dispBlanksAs val="gap"/>
    <c:showDLblsOverMax val="0"/>
  </c:chart>
  <c:spPr>
    <a:solidFill>
      <a:schemeClr val="bg1"/>
    </a:solidFill>
    <a:ln w="25400">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9949-402A-85DA-DDDF8B5CAE4C}"/>
            </c:ext>
          </c:extLst>
        </c:ser>
        <c:ser>
          <c:idx val="2"/>
          <c:order val="1"/>
          <c:tx>
            <c:v>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9949-402A-85DA-DDDF8B5CAE4C}"/>
            </c:ext>
          </c:extLst>
        </c:ser>
        <c:dLbls>
          <c:showLegendKey val="0"/>
          <c:showVal val="0"/>
          <c:showCatName val="0"/>
          <c:showSerName val="0"/>
          <c:showPercent val="0"/>
          <c:showBubbleSize val="0"/>
        </c:dLbls>
        <c:axId val="262422640"/>
        <c:axId val="262423032"/>
        <c:extLst>
          <c:ext xmlns:c15="http://schemas.microsoft.com/office/drawing/2012/chart" uri="{02D57815-91ED-43cb-92C2-25804820EDAC}">
            <c15:filteredScatterSeries>
              <c15:ser>
                <c:idx val="1"/>
                <c:order val="2"/>
                <c:tx>
                  <c:strRef>
                    <c:extLst>
                      <c:ext uri="{02D57815-91ED-43cb-92C2-25804820EDAC}">
                        <c15:formulaRef>
                          <c15:sqref>'Self-Assessment'!#REF!</c15:sqref>
                        </c15:formulaRef>
                      </c:ext>
                    </c:extLst>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xVal>
                  <c:numRef>
                    <c:extLst>
                      <c:ext uri="{02D57815-91ED-43cb-92C2-25804820EDAC}">
                        <c15:formulaRef>
                          <c15:sqref>'Self-Assessment'!#REF!</c15:sqref>
                        </c15:formulaRef>
                      </c:ext>
                    </c:extLst>
                  </c:numRef>
                </c:xVal>
                <c:yVal>
                  <c:numLit>
                    <c:formatCode>General</c:formatCode>
                    <c:ptCount val="1"/>
                    <c:pt idx="0">
                      <c:v>0</c:v>
                    </c:pt>
                  </c:numLit>
                </c:yVal>
                <c:smooth val="0"/>
                <c:extLst>
                  <c:ext xmlns:c16="http://schemas.microsoft.com/office/drawing/2014/chart" uri="{C3380CC4-5D6E-409C-BE32-E72D297353CC}">
                    <c16:uniqueId val="{00000002-9949-402A-85DA-DDDF8B5CAE4C}"/>
                  </c:ext>
                </c:extLst>
              </c15:ser>
            </c15:filteredScatterSeries>
          </c:ext>
        </c:extLst>
      </c:scatterChart>
      <c:valAx>
        <c:axId val="262422640"/>
        <c:scaling>
          <c:orientation val="minMax"/>
          <c:max val="3"/>
          <c:min val="0"/>
        </c:scaling>
        <c:delete val="1"/>
        <c:axPos val="b"/>
        <c:numFmt formatCode="General" sourceLinked="1"/>
        <c:majorTickMark val="in"/>
        <c:minorTickMark val="none"/>
        <c:tickLblPos val="none"/>
        <c:crossAx val="262423032"/>
        <c:crosses val="autoZero"/>
        <c:crossBetween val="midCat"/>
        <c:minorUnit val="0.25"/>
      </c:valAx>
      <c:valAx>
        <c:axId val="262423032"/>
        <c:scaling>
          <c:orientation val="minMax"/>
          <c:max val="1"/>
        </c:scaling>
        <c:delete val="1"/>
        <c:axPos val="l"/>
        <c:numFmt formatCode="General" sourceLinked="1"/>
        <c:majorTickMark val="none"/>
        <c:minorTickMark val="none"/>
        <c:tickLblPos val="none"/>
        <c:crossAx val="26242264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388-4E15-B44B-EC7BA65F866F}"/>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Resultados!$D$6</c:f>
              <c:numCache>
                <c:formatCode>General</c:formatCode>
                <c:ptCount val="1"/>
                <c:pt idx="0">
                  <c:v>1.8</c:v>
                </c:pt>
              </c:numCache>
            </c:numRef>
          </c:xVal>
          <c:yVal>
            <c:numLit>
              <c:formatCode>General</c:formatCode>
              <c:ptCount val="1"/>
              <c:pt idx="0">
                <c:v>0</c:v>
              </c:pt>
            </c:numLit>
          </c:yVal>
          <c:smooth val="0"/>
          <c:extLst>
            <c:ext xmlns:c16="http://schemas.microsoft.com/office/drawing/2014/chart" uri="{C3380CC4-5D6E-409C-BE32-E72D297353CC}">
              <c16:uniqueId val="{00000001-E388-4E15-B44B-EC7BA65F866F}"/>
            </c:ext>
          </c:extLst>
        </c:ser>
        <c:dLbls>
          <c:showLegendKey val="0"/>
          <c:showVal val="1"/>
          <c:showCatName val="0"/>
          <c:showSerName val="0"/>
          <c:showPercent val="0"/>
          <c:showBubbleSize val="0"/>
        </c:dLbls>
        <c:axId val="262423816"/>
        <c:axId val="262424208"/>
      </c:scatterChart>
      <c:valAx>
        <c:axId val="262423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4208"/>
        <c:crosses val="autoZero"/>
        <c:crossBetween val="midCat"/>
        <c:majorUnit val="1"/>
        <c:minorUnit val="0.25"/>
      </c:valAx>
      <c:valAx>
        <c:axId val="262424208"/>
        <c:scaling>
          <c:orientation val="minMax"/>
          <c:max val="1"/>
        </c:scaling>
        <c:delete val="1"/>
        <c:axPos val="l"/>
        <c:numFmt formatCode="General" sourceLinked="1"/>
        <c:majorTickMark val="none"/>
        <c:minorTickMark val="none"/>
        <c:tickLblPos val="none"/>
        <c:crossAx val="262423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FFE-498F-A889-C9B2A6363F99}"/>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Resultados!$D$7</c:f>
              <c:numCache>
                <c:formatCode>0.0</c:formatCode>
                <c:ptCount val="1"/>
                <c:pt idx="0">
                  <c:v>1.5</c:v>
                </c:pt>
              </c:numCache>
            </c:numRef>
          </c:xVal>
          <c:yVal>
            <c:numLit>
              <c:formatCode>General</c:formatCode>
              <c:ptCount val="1"/>
              <c:pt idx="0">
                <c:v>0</c:v>
              </c:pt>
            </c:numLit>
          </c:yVal>
          <c:smooth val="0"/>
          <c:extLst>
            <c:ext xmlns:c16="http://schemas.microsoft.com/office/drawing/2014/chart" uri="{C3380CC4-5D6E-409C-BE32-E72D297353CC}">
              <c16:uniqueId val="{00000001-DFFE-498F-A889-C9B2A6363F99}"/>
            </c:ext>
          </c:extLst>
        </c:ser>
        <c:dLbls>
          <c:showLegendKey val="0"/>
          <c:showVal val="1"/>
          <c:showCatName val="0"/>
          <c:showSerName val="0"/>
          <c:showPercent val="0"/>
          <c:showBubbleSize val="0"/>
        </c:dLbls>
        <c:axId val="262424992"/>
        <c:axId val="262425384"/>
      </c:scatterChart>
      <c:valAx>
        <c:axId val="262424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5384"/>
        <c:crosses val="autoZero"/>
        <c:crossBetween val="midCat"/>
        <c:majorUnit val="1"/>
        <c:minorUnit val="0.25"/>
      </c:valAx>
      <c:valAx>
        <c:axId val="262425384"/>
        <c:scaling>
          <c:orientation val="minMax"/>
          <c:max val="1"/>
        </c:scaling>
        <c:delete val="1"/>
        <c:axPos val="l"/>
        <c:numFmt formatCode="General" sourceLinked="1"/>
        <c:majorTickMark val="none"/>
        <c:minorTickMark val="none"/>
        <c:tickLblPos val="none"/>
        <c:crossAx val="262424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D3A-4888-92B1-E7C197E9FE1D}"/>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Resultados!$D$8</c:f>
              <c:numCache>
                <c:formatCode>0.0</c:formatCode>
                <c:ptCount val="1"/>
                <c:pt idx="0">
                  <c:v>0.7142857142857143</c:v>
                </c:pt>
              </c:numCache>
            </c:numRef>
          </c:xVal>
          <c:yVal>
            <c:numLit>
              <c:formatCode>General</c:formatCode>
              <c:ptCount val="1"/>
              <c:pt idx="0">
                <c:v>0</c:v>
              </c:pt>
            </c:numLit>
          </c:yVal>
          <c:smooth val="0"/>
          <c:extLst>
            <c:ext xmlns:c16="http://schemas.microsoft.com/office/drawing/2014/chart" uri="{C3380CC4-5D6E-409C-BE32-E72D297353CC}">
              <c16:uniqueId val="{00000001-6D3A-4888-92B1-E7C197E9FE1D}"/>
            </c:ext>
          </c:extLst>
        </c:ser>
        <c:dLbls>
          <c:showLegendKey val="0"/>
          <c:showVal val="1"/>
          <c:showCatName val="0"/>
          <c:showSerName val="0"/>
          <c:showPercent val="0"/>
          <c:showBubbleSize val="0"/>
        </c:dLbls>
        <c:axId val="262426168"/>
        <c:axId val="262426560"/>
      </c:scatterChart>
      <c:valAx>
        <c:axId val="2624261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6560"/>
        <c:crosses val="autoZero"/>
        <c:crossBetween val="midCat"/>
        <c:majorUnit val="1"/>
        <c:minorUnit val="0.25"/>
      </c:valAx>
      <c:valAx>
        <c:axId val="262426560"/>
        <c:scaling>
          <c:orientation val="minMax"/>
          <c:max val="1"/>
        </c:scaling>
        <c:delete val="1"/>
        <c:axPos val="l"/>
        <c:numFmt formatCode="General" sourceLinked="1"/>
        <c:majorTickMark val="none"/>
        <c:minorTickMark val="none"/>
        <c:tickLblPos val="none"/>
        <c:crossAx val="2624261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48E-4BC5-A8B6-3DD987619B81}"/>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Resultados!$D$9</c:f>
              <c:numCache>
                <c:formatCode>0.0</c:formatCode>
                <c:ptCount val="1"/>
                <c:pt idx="0">
                  <c:v>0.125</c:v>
                </c:pt>
              </c:numCache>
            </c:numRef>
          </c:xVal>
          <c:yVal>
            <c:numLit>
              <c:formatCode>General</c:formatCode>
              <c:ptCount val="1"/>
              <c:pt idx="0">
                <c:v>0</c:v>
              </c:pt>
            </c:numLit>
          </c:yVal>
          <c:smooth val="0"/>
          <c:extLst>
            <c:ext xmlns:c16="http://schemas.microsoft.com/office/drawing/2014/chart" uri="{C3380CC4-5D6E-409C-BE32-E72D297353CC}">
              <c16:uniqueId val="{00000001-748E-4BC5-A8B6-3DD987619B81}"/>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Resultados!$E$12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903-405A-953C-C935AF56E13D}"/>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Resultados!$D$12</c:f>
              <c:numCache>
                <c:formatCode>0.0</c:formatCode>
                <c:ptCount val="1"/>
                <c:pt idx="0">
                  <c:v>0.77419354838709675</c:v>
                </c:pt>
              </c:numCache>
            </c:numRef>
          </c:xVal>
          <c:yVal>
            <c:numLit>
              <c:formatCode>General</c:formatCode>
              <c:ptCount val="1"/>
              <c:pt idx="0">
                <c:v>0</c:v>
              </c:pt>
            </c:numLit>
          </c:yVal>
          <c:smooth val="0"/>
          <c:extLst>
            <c:ext xmlns:c16="http://schemas.microsoft.com/office/drawing/2014/chart" uri="{C3380CC4-5D6E-409C-BE32-E72D297353CC}">
              <c16:uniqueId val="{00000001-D903-405A-953C-C935AF56E13D}"/>
            </c:ext>
          </c:extLst>
        </c:ser>
        <c:dLbls>
          <c:showLegendKey val="0"/>
          <c:showVal val="1"/>
          <c:showCatName val="0"/>
          <c:showSerName val="0"/>
          <c:showPercent val="0"/>
          <c:showBubbleSize val="0"/>
        </c:dLbls>
        <c:axId val="262428520"/>
        <c:axId val="383061928"/>
      </c:scatterChart>
      <c:valAx>
        <c:axId val="26242852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061928"/>
        <c:crosses val="autoZero"/>
        <c:crossBetween val="midCat"/>
        <c:majorUnit val="1"/>
        <c:minorUnit val="0.25"/>
      </c:valAx>
      <c:valAx>
        <c:axId val="383061928"/>
        <c:scaling>
          <c:orientation val="minMax"/>
          <c:max val="1"/>
        </c:scaling>
        <c:delete val="1"/>
        <c:axPos val="l"/>
        <c:numFmt formatCode="General" sourceLinked="1"/>
        <c:majorTickMark val="none"/>
        <c:minorTickMark val="none"/>
        <c:tickLblPos val="none"/>
        <c:crossAx val="26242852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627-41A3-8086-DFF31609A265}"/>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Resultados!$D$10</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E627-41A3-8086-DFF31609A265}"/>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282-4C81-8D5A-7D9249E7EF37}"/>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Resultados!$D$11</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282-4C81-8D5A-7D9249E7EF37}"/>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 Id="rId9"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1</xdr:col>
      <xdr:colOff>161925</xdr:colOff>
      <xdr:row>0</xdr:row>
      <xdr:rowOff>9525</xdr:rowOff>
    </xdr:from>
    <xdr:to>
      <xdr:col>18</xdr:col>
      <xdr:colOff>368301</xdr:colOff>
      <xdr:row>49</xdr:row>
      <xdr:rowOff>76200</xdr:rowOff>
    </xdr:to>
    <xdr:sp macro="" textlink="">
      <xdr:nvSpPr>
        <xdr:cNvPr id="3" name="TextBox 2">
          <a:extLst>
            <a:ext uri="{FF2B5EF4-FFF2-40B4-BE49-F238E27FC236}">
              <a16:creationId xmlns:a16="http://schemas.microsoft.com/office/drawing/2014/main" id="{DE4BE8C1-84AD-4F8E-A28B-E95D4B6F8357}"/>
            </a:ext>
          </a:extLst>
        </xdr:cNvPr>
        <xdr:cNvSpPr txBox="1"/>
      </xdr:nvSpPr>
      <xdr:spPr>
        <a:xfrm>
          <a:off x="742950" y="9525"/>
          <a:ext cx="10083801" cy="940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0" i="0">
            <a:solidFill>
              <a:schemeClr val="dk1"/>
            </a:solidFill>
            <a:effectLst/>
            <a:latin typeface="+mn-lt"/>
            <a:ea typeface="+mn-ea"/>
            <a:cs typeface="+mn-cs"/>
          </a:endParaRPr>
        </a:p>
        <a:p>
          <a:r>
            <a:rPr lang="en-GB" sz="1100" b="1">
              <a:solidFill>
                <a:schemeClr val="dk1"/>
              </a:solidFill>
              <a:effectLst/>
              <a:latin typeface="+mn-lt"/>
              <a:ea typeface="+mn-ea"/>
              <a:cs typeface="+mn-cs"/>
            </a:rPr>
            <a:t>Compromiso del WBCSD para el Acceso a Agua potable, Saneamiento e Higiene (WASH)</a:t>
          </a:r>
        </a:p>
        <a:p>
          <a:r>
            <a:rPr lang="en-GB" sz="1100" b="1">
              <a:solidFill>
                <a:schemeClr val="dk1"/>
              </a:solidFill>
              <a:effectLst/>
              <a:latin typeface="+mn-lt"/>
              <a:ea typeface="+mn-ea"/>
              <a:cs typeface="+mn-cs"/>
            </a:rPr>
            <a:t>Herramienta de autoevaluación</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Instructions Instrucciones</a:t>
          </a:r>
        </a:p>
        <a:p>
          <a:endParaRPr lang="en-GB" sz="1100" b="1">
            <a:solidFill>
              <a:schemeClr val="dk1"/>
            </a:solidFill>
            <a:effectLst/>
            <a:latin typeface="+mn-lt"/>
            <a:ea typeface="+mn-ea"/>
            <a:cs typeface="+mn-cs"/>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La herramienta de autoevaluación ha sido desarrollada por WBCSD para respaldar el Compromiso de WBCSD para el acceso a agua potable, saneamiento e higiene (WASH), junto con los principios rectores del Compromiso de WASH. Representa un método para evaluar el estado actual de WASH seguro en el lugar de trabajo en una instalación o entorno determinado, p. Ej. un entorno agrícola, de la empresa y para identificar posibles brechas. Esta herramienta se puede utilizar para ayudar a identificar áreas de mejora y para apoyar la toma de decisiones sobre inversiones y priorización de acciones.</a:t>
          </a: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Pestaña</a:t>
          </a:r>
          <a:r>
            <a:rPr lang="en-GB" sz="1100" b="1" baseline="0">
              <a:effectLst/>
              <a:latin typeface="Calibri" panose="020F0502020204030204" pitchFamily="34" charset="0"/>
              <a:ea typeface="Calibri" panose="020F0502020204030204" pitchFamily="34" charset="0"/>
              <a:cs typeface="Times New Roman" panose="02020603050405020304" pitchFamily="18" charset="0"/>
            </a:rPr>
            <a:t> de</a:t>
          </a:r>
          <a:r>
            <a:rPr lang="en-GB" sz="1100" b="1">
              <a:effectLst/>
              <a:latin typeface="Calibri" panose="020F0502020204030204" pitchFamily="34" charset="0"/>
              <a:ea typeface="Calibri" panose="020F0502020204030204" pitchFamily="34" charset="0"/>
              <a:cs typeface="Times New Roman" panose="02020603050405020304" pitchFamily="18" charset="0"/>
            </a:rPr>
            <a:t> Contenidos: </a:t>
          </a:r>
          <a:r>
            <a:rPr lang="en-GB" sz="1100">
              <a:effectLst/>
              <a:latin typeface="Calibri" panose="020F0502020204030204" pitchFamily="34" charset="0"/>
              <a:ea typeface="Calibri" panose="020F0502020204030204" pitchFamily="34" charset="0"/>
              <a:cs typeface="Times New Roman" panose="02020603050405020304" pitchFamily="18" charset="0"/>
            </a:rPr>
            <a:t>muestra la estructura general de la herramienta, con enlaces en los que se puede hacer clic para facilitar la navegación.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Pestaña de autoevaluación: </a:t>
          </a:r>
          <a:r>
            <a:rPr lang="en-US" sz="1100">
              <a:effectLst/>
              <a:latin typeface="Calibri" panose="020F0502020204030204" pitchFamily="34" charset="0"/>
              <a:ea typeface="Calibri" panose="020F0502020204030204" pitchFamily="34" charset="0"/>
              <a:cs typeface="Times New Roman" panose="02020603050405020304" pitchFamily="18" charset="0"/>
            </a:rPr>
            <a:t>la evaluación está destinada a las instalaciones o lugares de trabajo de una empresa individual, p.e. un sitio de agricultura (no se realiza ninguna agregación de resultados de diferentes instalaciones en esta hoja de cálculo). Alineada con los principios rectores del Compromiso WASH, la pestaña de autoevaluación se estructura en las siguientes categorías: General, Suministro de agua en el lugar de trabajo, Saneamiento en el lugar de trabajo, Higiene en el lugar de trabajo, Valor / cadena de suministro WASH y WASH comunitario.</a:t>
          </a: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Cada categoría contiene un cierto número de criterios o "dimensiones". Hay dos tipos diferentes de dimensiones: "Individual" y "Multivariable" y deben completarse de la siguiente manera:</a:t>
          </a:r>
        </a:p>
        <a:p>
          <a:pPr marL="0" marR="0">
            <a:lnSpc>
              <a:spcPct val="107000"/>
            </a:lnSpc>
            <a:spcBef>
              <a:spcPts val="0"/>
            </a:spcBef>
            <a:spcAft>
              <a:spcPts val="800"/>
            </a:spcAft>
          </a:pPr>
          <a:r>
            <a:rPr lang="en-GB" sz="1100" u="sng">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Dimensión individual: </a:t>
          </a:r>
          <a:r>
            <a:rPr lang="en-GB"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las empresas pueden seleccionar una calificación (0-2) de un menú desplegable, en función de su desempeño actual en la instalación evaluada o la ubicación del lugar de trabajo, haciendo clic en la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H</a:t>
          </a:r>
          <a:r>
            <a:rPr lang="en-GB"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Los detalles de la calificación para las subcategorías individuales están en la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E.</a:t>
          </a:r>
          <a:endParaRPr lang="en-US" sz="14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GB" sz="1100" u="sng" baseline="0">
              <a:effectLst/>
              <a:latin typeface="Calibri" panose="020F0502020204030204" pitchFamily="34" charset="0"/>
              <a:ea typeface="Calibri" panose="020F0502020204030204" pitchFamily="34" charset="0"/>
              <a:cs typeface="Times New Roman" panose="02020603050405020304" pitchFamily="18" charset="0"/>
            </a:rPr>
            <a:t>Dimensión multivariable: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aquí las empresas califican cada criterio o "dimensión" a través de múltiples variables (que van de dos a siete variables) para su desempeño actual en la instalación evaluada o lugar de trabajo. El usuario puede elegir una calificación (Sí = 1 / No = 0 o N / A) del menú desplegable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F</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Los detalles de la puntuación para las dimensiones de múltiples variables se encuentran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G</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La calificación total para cada dimensión de múltiples variables se calcula automáticamente. Esta puntuación determina la calificación actual general para la dimensión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H</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que también se calcula automáticamente.</a:t>
          </a:r>
        </a:p>
        <a:p>
          <a:pPr marL="0" marR="0" lvl="0" indent="0" defTabSz="914400" eaLnBrk="1" fontAlgn="auto" latinLnBrk="0" hangingPunct="1">
            <a:lnSpc>
              <a:spcPct val="107000"/>
            </a:lnSpc>
            <a:spcBef>
              <a:spcPts val="0"/>
            </a:spcBef>
            <a:spcAft>
              <a:spcPts val="800"/>
            </a:spcAft>
            <a:buClrTx/>
            <a:buSzTx/>
            <a:buFontTx/>
            <a:buNone/>
            <a:tabLst/>
            <a:defRPr/>
          </a:pP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(Nota: las columnas y filas en gris deben dejarse en blanco)</a:t>
          </a:r>
        </a:p>
        <a:p>
          <a:pPr marL="0" marR="0" lvl="0" indent="0" defTabSz="914400" eaLnBrk="1" fontAlgn="auto" latinLnBrk="0" hangingPunct="1">
            <a:lnSpc>
              <a:spcPct val="107000"/>
            </a:lnSpc>
            <a:spcBef>
              <a:spcPts val="0"/>
            </a:spcBef>
            <a:spcAft>
              <a:spcPts val="800"/>
            </a:spcAft>
            <a:buClrTx/>
            <a:buSzTx/>
            <a:buFontTx/>
            <a:buNone/>
            <a:tabLst/>
            <a:defRPr/>
          </a:pPr>
          <a:r>
            <a:rPr lang="en-GB" sz="1100">
              <a:effectLst/>
              <a:latin typeface="Calibri" panose="020F0502020204030204" pitchFamily="34" charset="0"/>
              <a:ea typeface="Calibri" panose="020F0502020204030204" pitchFamily="34" charset="0"/>
              <a:cs typeface="Times New Roman" panose="02020603050405020304" pitchFamily="18" charset="0"/>
            </a:rPr>
            <a:t>La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J</a:t>
          </a:r>
          <a:r>
            <a:rPr lang="en-GB" sz="1100">
              <a:effectLst/>
              <a:latin typeface="Calibri" panose="020F0502020204030204" pitchFamily="34" charset="0"/>
              <a:ea typeface="Calibri" panose="020F0502020204030204" pitchFamily="34" charset="0"/>
              <a:cs typeface="Times New Roman" panose="02020603050405020304" pitchFamily="18" charset="0"/>
            </a:rPr>
            <a:t> proporciona un análisis de brechas del estado actual de la ubicación de las instalaciones o el lugar de trabajo de la empresa para cada subcategoría </a:t>
          </a:r>
          <a:r>
            <a:rPr lang="en-GB" sz="1100">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(en azul) </a:t>
          </a:r>
          <a:r>
            <a:rPr lang="en-GB" sz="1100">
              <a:effectLst/>
              <a:latin typeface="Calibri" panose="020F0502020204030204" pitchFamily="34" charset="0"/>
              <a:ea typeface="Calibri" panose="020F0502020204030204" pitchFamily="34" charset="0"/>
              <a:cs typeface="Times New Roman" panose="02020603050405020304" pitchFamily="18" charset="0"/>
            </a:rPr>
            <a:t>en comparación con el Compromiso WASH </a:t>
          </a:r>
          <a:r>
            <a:rPr lang="en-GB" sz="1100">
              <a:solidFill>
                <a:srgbClr val="92D050"/>
              </a:solidFill>
              <a:effectLst/>
              <a:latin typeface="Calibri" panose="020F0502020204030204" pitchFamily="34" charset="0"/>
              <a:ea typeface="Calibri" panose="020F0502020204030204" pitchFamily="34" charset="0"/>
              <a:cs typeface="Times New Roman" panose="02020603050405020304" pitchFamily="18" charset="0"/>
            </a:rPr>
            <a:t>(en verde). </a:t>
          </a:r>
          <a:r>
            <a:rPr lang="en-GB" sz="1100">
              <a:effectLst/>
              <a:latin typeface="Calibri" panose="020F0502020204030204" pitchFamily="34" charset="0"/>
              <a:ea typeface="Calibri" panose="020F0502020204030204" pitchFamily="34" charset="0"/>
              <a:cs typeface="Times New Roman" panose="02020603050405020304" pitchFamily="18" charset="0"/>
            </a:rPr>
            <a:t>Los detalles genéricos con respecto a las puntuaciones se proporcionan en la Escala de evaluación de la implementación (en la parte inferior de la pestaña de autoevaluación), junto con algunas pautas sobre la interpretación de los resultados.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aseline="0">
              <a:effectLst/>
              <a:latin typeface="Calibri" panose="020F0502020204030204" pitchFamily="34" charset="0"/>
              <a:ea typeface="Calibri" panose="020F0502020204030204" pitchFamily="34" charset="0"/>
              <a:cs typeface="Times New Roman" panose="02020603050405020304" pitchFamily="18" charset="0"/>
            </a:rPr>
            <a:t>Una vez que se completa la calificación, las empresas deben agregar comentarios y justificación de sus calificaciones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K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y recomendaciones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L</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Consulte las Columnas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E</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y</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G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para identificar lo que se necesita para alcanzar el cumplimiento total de cada subcategoría. Si una dimensión, no es aplicable a las instalaciones de una empresa o la ubicación del lugar de trabajo, "N / A" no afectará sus puntajes.                                                                                                                                                                                                                              Sin embargo, recomendamos que se mencionen las razones para una calificación de 'N / A' en la sección de comentarios en la Columna K.</a:t>
          </a: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Una vez que una empresa completa la evaluación, los puntajes para cada categoría se generan en la pestaña de resumen de resultados.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Pestaña de resumen de resultados:</a:t>
          </a:r>
          <a:r>
            <a:rPr lang="en-GB" sz="1100">
              <a:effectLst/>
              <a:latin typeface="Calibri" panose="020F0502020204030204" pitchFamily="34" charset="0"/>
              <a:ea typeface="Calibri" panose="020F0502020204030204" pitchFamily="34" charset="0"/>
              <a:cs typeface="Times New Roman" panose="02020603050405020304" pitchFamily="18" charset="0"/>
            </a:rPr>
            <a:t> Resume y muestra los resultados agregados de la pestaña de autoevaluación. También se proporciona una puntuación media general.</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Desempeño de la empresa: </a:t>
          </a:r>
          <a:r>
            <a:rPr lang="en-US" sz="1100">
              <a:effectLst/>
              <a:latin typeface="Calibri" panose="020F0502020204030204" pitchFamily="34" charset="0"/>
              <a:ea typeface="Calibri" panose="020F0502020204030204" pitchFamily="34" charset="0"/>
              <a:cs typeface="Times New Roman" panose="02020603050405020304" pitchFamily="18" charset="0"/>
            </a:rPr>
            <a:t>si el resultado de la puntuación general (celda F12 en la pestaña de salida de resumen) corresponde a cumplir con al menos el 90% de los requisitos del Compromiso (es decir, la puntuación total en D12 equivale al menos a 1.8), el resultado de la autoevaluación puede ser considerada </a:t>
          </a:r>
          <a:r>
            <a:rPr lang="en-US" sz="1100" b="1">
              <a:effectLst/>
              <a:latin typeface="Calibri" panose="020F0502020204030204" pitchFamily="34" charset="0"/>
              <a:ea typeface="Calibri" panose="020F0502020204030204" pitchFamily="34" charset="0"/>
              <a:cs typeface="Times New Roman" panose="02020603050405020304" pitchFamily="18" charset="0"/>
            </a:rPr>
            <a:t>satisfactoria</a:t>
          </a:r>
          <a:r>
            <a:rPr lang="en-US" sz="1100">
              <a:effectLst/>
              <a:latin typeface="Calibri" panose="020F0502020204030204" pitchFamily="34" charset="0"/>
              <a:ea typeface="Calibri" panose="020F0502020204030204" pitchFamily="34" charset="0"/>
              <a:cs typeface="Times New Roman" panose="02020603050405020304" pitchFamily="18" charset="0"/>
            </a:rPr>
            <a:t>, siempre que la dirección aborde las deficiencias identificadas con un plan de acción claro y dentro de un plazo adecuado.</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5</xdr:row>
      <xdr:rowOff>190501</xdr:rowOff>
    </xdr:from>
    <xdr:to>
      <xdr:col>9</xdr:col>
      <xdr:colOff>2710144</xdr:colOff>
      <xdr:row>5</xdr:row>
      <xdr:rowOff>757429</xdr:rowOff>
    </xdr:to>
    <xdr:graphicFrame macro="">
      <xdr:nvGraphicFramePr>
        <xdr:cNvPr id="41" name="Chart 40">
          <a:extLst>
            <a:ext uri="{FF2B5EF4-FFF2-40B4-BE49-F238E27FC236}">
              <a16:creationId xmlns:a16="http://schemas.microsoft.com/office/drawing/2014/main" id="{94FBEDF1-044B-4ADA-9737-017C11E2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702468</xdr:colOff>
      <xdr:row>4</xdr:row>
      <xdr:rowOff>11906</xdr:rowOff>
    </xdr:from>
    <xdr:to>
      <xdr:col>10</xdr:col>
      <xdr:colOff>202407</xdr:colOff>
      <xdr:row>5</xdr:row>
      <xdr:rowOff>23812</xdr:rowOff>
    </xdr:to>
    <xdr:graphicFrame macro="">
      <xdr:nvGraphicFramePr>
        <xdr:cNvPr id="42" name="Chart 41">
          <a:extLst>
            <a:ext uri="{FF2B5EF4-FFF2-40B4-BE49-F238E27FC236}">
              <a16:creationId xmlns:a16="http://schemas.microsoft.com/office/drawing/2014/main" id="{7E684888-F57E-496B-939F-B748B5FD1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xdr:colOff>
      <xdr:row>6</xdr:row>
      <xdr:rowOff>276224</xdr:rowOff>
    </xdr:from>
    <xdr:to>
      <xdr:col>9</xdr:col>
      <xdr:colOff>2672044</xdr:colOff>
      <xdr:row>6</xdr:row>
      <xdr:rowOff>852224</xdr:rowOff>
    </xdr:to>
    <xdr:graphicFrame macro="">
      <xdr:nvGraphicFramePr>
        <xdr:cNvPr id="43" name="Chart 42">
          <a:extLst>
            <a:ext uri="{FF2B5EF4-FFF2-40B4-BE49-F238E27FC236}">
              <a16:creationId xmlns:a16="http://schemas.microsoft.com/office/drawing/2014/main" id="{3DEAC4CA-CAD2-4A4B-BC4D-53AA925F0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11</xdr:row>
      <xdr:rowOff>762000</xdr:rowOff>
    </xdr:from>
    <xdr:to>
      <xdr:col>9</xdr:col>
      <xdr:colOff>2710144</xdr:colOff>
      <xdr:row>11</xdr:row>
      <xdr:rowOff>1328928</xdr:rowOff>
    </xdr:to>
    <xdr:graphicFrame macro="">
      <xdr:nvGraphicFramePr>
        <xdr:cNvPr id="46" name="Chart 45">
          <a:extLst>
            <a:ext uri="{FF2B5EF4-FFF2-40B4-BE49-F238E27FC236}">
              <a16:creationId xmlns:a16="http://schemas.microsoft.com/office/drawing/2014/main" id="{B74CC205-94B3-4676-AFA0-5BDFEF084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12</xdr:row>
      <xdr:rowOff>833437</xdr:rowOff>
    </xdr:from>
    <xdr:to>
      <xdr:col>9</xdr:col>
      <xdr:colOff>2710144</xdr:colOff>
      <xdr:row>12</xdr:row>
      <xdr:rowOff>1409437</xdr:rowOff>
    </xdr:to>
    <xdr:graphicFrame macro="">
      <xdr:nvGraphicFramePr>
        <xdr:cNvPr id="47" name="Chart 46">
          <a:extLst>
            <a:ext uri="{FF2B5EF4-FFF2-40B4-BE49-F238E27FC236}">
              <a16:creationId xmlns:a16="http://schemas.microsoft.com/office/drawing/2014/main" id="{41CC4CB8-3B8C-45C1-8B2D-D506907D2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83344</xdr:colOff>
      <xdr:row>24</xdr:row>
      <xdr:rowOff>726281</xdr:rowOff>
    </xdr:from>
    <xdr:to>
      <xdr:col>9</xdr:col>
      <xdr:colOff>2698238</xdr:colOff>
      <xdr:row>24</xdr:row>
      <xdr:rowOff>1302281</xdr:rowOff>
    </xdr:to>
    <xdr:graphicFrame macro="">
      <xdr:nvGraphicFramePr>
        <xdr:cNvPr id="48" name="Chart 47">
          <a:extLst>
            <a:ext uri="{FF2B5EF4-FFF2-40B4-BE49-F238E27FC236}">
              <a16:creationId xmlns:a16="http://schemas.microsoft.com/office/drawing/2014/main" id="{092AAB6F-DEB6-4381-9859-CD4FBC3C3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111372</xdr:colOff>
      <xdr:row>29</xdr:row>
      <xdr:rowOff>899583</xdr:rowOff>
    </xdr:from>
    <xdr:to>
      <xdr:col>9</xdr:col>
      <xdr:colOff>2726266</xdr:colOff>
      <xdr:row>29</xdr:row>
      <xdr:rowOff>1475583</xdr:rowOff>
    </xdr:to>
    <xdr:graphicFrame macro="">
      <xdr:nvGraphicFramePr>
        <xdr:cNvPr id="52" name="Chart 51">
          <a:extLst>
            <a:ext uri="{FF2B5EF4-FFF2-40B4-BE49-F238E27FC236}">
              <a16:creationId xmlns:a16="http://schemas.microsoft.com/office/drawing/2014/main" id="{452FE3EA-428A-4631-A216-C68D177F0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99730</xdr:colOff>
      <xdr:row>33</xdr:row>
      <xdr:rowOff>400312</xdr:rowOff>
    </xdr:from>
    <xdr:to>
      <xdr:col>9</xdr:col>
      <xdr:colOff>2714624</xdr:colOff>
      <xdr:row>33</xdr:row>
      <xdr:rowOff>976312</xdr:rowOff>
    </xdr:to>
    <xdr:graphicFrame macro="">
      <xdr:nvGraphicFramePr>
        <xdr:cNvPr id="54" name="Chart 53">
          <a:extLst>
            <a:ext uri="{FF2B5EF4-FFF2-40B4-BE49-F238E27FC236}">
              <a16:creationId xmlns:a16="http://schemas.microsoft.com/office/drawing/2014/main" id="{A4B31BD4-4B8A-435D-B3E8-0CD57F1B8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95250</xdr:colOff>
      <xdr:row>34</xdr:row>
      <xdr:rowOff>511969</xdr:rowOff>
    </xdr:from>
    <xdr:to>
      <xdr:col>9</xdr:col>
      <xdr:colOff>2710144</xdr:colOff>
      <xdr:row>34</xdr:row>
      <xdr:rowOff>1078897</xdr:rowOff>
    </xdr:to>
    <xdr:graphicFrame macro="">
      <xdr:nvGraphicFramePr>
        <xdr:cNvPr id="55" name="Chart 54">
          <a:extLst>
            <a:ext uri="{FF2B5EF4-FFF2-40B4-BE49-F238E27FC236}">
              <a16:creationId xmlns:a16="http://schemas.microsoft.com/office/drawing/2014/main" id="{C5937626-8DB7-4DB5-80A6-E50F8AB3C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179651</xdr:colOff>
      <xdr:row>36</xdr:row>
      <xdr:rowOff>237595</xdr:rowOff>
    </xdr:from>
    <xdr:to>
      <xdr:col>9</xdr:col>
      <xdr:colOff>2794545</xdr:colOff>
      <xdr:row>38</xdr:row>
      <xdr:rowOff>68529</xdr:rowOff>
    </xdr:to>
    <xdr:graphicFrame macro="">
      <xdr:nvGraphicFramePr>
        <xdr:cNvPr id="56" name="Chart 55">
          <a:extLst>
            <a:ext uri="{FF2B5EF4-FFF2-40B4-BE49-F238E27FC236}">
              <a16:creationId xmlns:a16="http://schemas.microsoft.com/office/drawing/2014/main" id="{A58309B9-40CE-45C2-B57B-7107B5507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83344</xdr:colOff>
      <xdr:row>46</xdr:row>
      <xdr:rowOff>631031</xdr:rowOff>
    </xdr:from>
    <xdr:to>
      <xdr:col>9</xdr:col>
      <xdr:colOff>2698238</xdr:colOff>
      <xdr:row>46</xdr:row>
      <xdr:rowOff>1207031</xdr:rowOff>
    </xdr:to>
    <xdr:graphicFrame macro="">
      <xdr:nvGraphicFramePr>
        <xdr:cNvPr id="57" name="Chart 56">
          <a:extLst>
            <a:ext uri="{FF2B5EF4-FFF2-40B4-BE49-F238E27FC236}">
              <a16:creationId xmlns:a16="http://schemas.microsoft.com/office/drawing/2014/main" id="{45AD8488-2B47-45FF-BA84-8C6DD44A0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133350</xdr:colOff>
      <xdr:row>49</xdr:row>
      <xdr:rowOff>55030</xdr:rowOff>
    </xdr:from>
    <xdr:to>
      <xdr:col>9</xdr:col>
      <xdr:colOff>2754594</xdr:colOff>
      <xdr:row>49</xdr:row>
      <xdr:rowOff>504824</xdr:rowOff>
    </xdr:to>
    <xdr:graphicFrame macro="">
      <xdr:nvGraphicFramePr>
        <xdr:cNvPr id="58" name="Chart 57">
          <a:extLst>
            <a:ext uri="{FF2B5EF4-FFF2-40B4-BE49-F238E27FC236}">
              <a16:creationId xmlns:a16="http://schemas.microsoft.com/office/drawing/2014/main" id="{DA4016C7-6B88-43EC-97A8-554E645C6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106876</xdr:colOff>
      <xdr:row>52</xdr:row>
      <xdr:rowOff>704584</xdr:rowOff>
    </xdr:from>
    <xdr:to>
      <xdr:col>9</xdr:col>
      <xdr:colOff>2778390</xdr:colOff>
      <xdr:row>52</xdr:row>
      <xdr:rowOff>1280584</xdr:rowOff>
    </xdr:to>
    <xdr:graphicFrame macro="">
      <xdr:nvGraphicFramePr>
        <xdr:cNvPr id="59" name="Chart 58">
          <a:extLst>
            <a:ext uri="{FF2B5EF4-FFF2-40B4-BE49-F238E27FC236}">
              <a16:creationId xmlns:a16="http://schemas.microsoft.com/office/drawing/2014/main" id="{553AD135-2516-4328-8A6E-0ACE8BA74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83344</xdr:colOff>
      <xdr:row>56</xdr:row>
      <xdr:rowOff>416718</xdr:rowOff>
    </xdr:from>
    <xdr:to>
      <xdr:col>9</xdr:col>
      <xdr:colOff>2698238</xdr:colOff>
      <xdr:row>56</xdr:row>
      <xdr:rowOff>992718</xdr:rowOff>
    </xdr:to>
    <xdr:graphicFrame macro="">
      <xdr:nvGraphicFramePr>
        <xdr:cNvPr id="64" name="Chart 63">
          <a:extLst>
            <a:ext uri="{FF2B5EF4-FFF2-40B4-BE49-F238E27FC236}">
              <a16:creationId xmlns:a16="http://schemas.microsoft.com/office/drawing/2014/main" id="{7F5F0E24-0604-4D86-BC9A-7251F4A18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95250</xdr:colOff>
      <xdr:row>57</xdr:row>
      <xdr:rowOff>583406</xdr:rowOff>
    </xdr:from>
    <xdr:to>
      <xdr:col>9</xdr:col>
      <xdr:colOff>2710144</xdr:colOff>
      <xdr:row>57</xdr:row>
      <xdr:rowOff>1150334</xdr:rowOff>
    </xdr:to>
    <xdr:graphicFrame macro="">
      <xdr:nvGraphicFramePr>
        <xdr:cNvPr id="65" name="Chart 64">
          <a:extLst>
            <a:ext uri="{FF2B5EF4-FFF2-40B4-BE49-F238E27FC236}">
              <a16:creationId xmlns:a16="http://schemas.microsoft.com/office/drawing/2014/main" id="{3B432372-440E-4837-A79F-FDDF3AE64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135449</xdr:colOff>
      <xdr:row>58</xdr:row>
      <xdr:rowOff>619124</xdr:rowOff>
    </xdr:from>
    <xdr:to>
      <xdr:col>9</xdr:col>
      <xdr:colOff>2750343</xdr:colOff>
      <xdr:row>58</xdr:row>
      <xdr:rowOff>1195124</xdr:rowOff>
    </xdr:to>
    <xdr:graphicFrame macro="">
      <xdr:nvGraphicFramePr>
        <xdr:cNvPr id="66" name="Chart 65">
          <a:extLst>
            <a:ext uri="{FF2B5EF4-FFF2-40B4-BE49-F238E27FC236}">
              <a16:creationId xmlns:a16="http://schemas.microsoft.com/office/drawing/2014/main" id="{BC713B34-193B-4C2A-907D-B8F884046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190500</xdr:colOff>
      <xdr:row>67</xdr:row>
      <xdr:rowOff>495300</xdr:rowOff>
    </xdr:from>
    <xdr:to>
      <xdr:col>9</xdr:col>
      <xdr:colOff>2805394</xdr:colOff>
      <xdr:row>68</xdr:row>
      <xdr:rowOff>401829</xdr:rowOff>
    </xdr:to>
    <xdr:graphicFrame macro="">
      <xdr:nvGraphicFramePr>
        <xdr:cNvPr id="67" name="Chart 66">
          <a:extLst>
            <a:ext uri="{FF2B5EF4-FFF2-40B4-BE49-F238E27FC236}">
              <a16:creationId xmlns:a16="http://schemas.microsoft.com/office/drawing/2014/main" id="{57CB2372-F470-4C7B-A444-3000BF1FA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119857</xdr:colOff>
      <xdr:row>71</xdr:row>
      <xdr:rowOff>768350</xdr:rowOff>
    </xdr:from>
    <xdr:to>
      <xdr:col>9</xdr:col>
      <xdr:colOff>2787138</xdr:colOff>
      <xdr:row>72</xdr:row>
      <xdr:rowOff>485775</xdr:rowOff>
    </xdr:to>
    <xdr:graphicFrame macro="">
      <xdr:nvGraphicFramePr>
        <xdr:cNvPr id="68" name="Chart 67">
          <a:extLst>
            <a:ext uri="{FF2B5EF4-FFF2-40B4-BE49-F238E27FC236}">
              <a16:creationId xmlns:a16="http://schemas.microsoft.com/office/drawing/2014/main" id="{77AF6361-3B99-4FB6-A910-6B0E50580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35719</xdr:colOff>
      <xdr:row>76</xdr:row>
      <xdr:rowOff>571500</xdr:rowOff>
    </xdr:from>
    <xdr:to>
      <xdr:col>9</xdr:col>
      <xdr:colOff>2650613</xdr:colOff>
      <xdr:row>76</xdr:row>
      <xdr:rowOff>1147500</xdr:rowOff>
    </xdr:to>
    <xdr:graphicFrame macro="">
      <xdr:nvGraphicFramePr>
        <xdr:cNvPr id="70" name="Chart 69">
          <a:extLst>
            <a:ext uri="{FF2B5EF4-FFF2-40B4-BE49-F238E27FC236}">
              <a16:creationId xmlns:a16="http://schemas.microsoft.com/office/drawing/2014/main" id="{C4EFB52F-E2A1-45FD-BDAB-0E2B9A773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152400</xdr:colOff>
      <xdr:row>78</xdr:row>
      <xdr:rowOff>440530</xdr:rowOff>
    </xdr:from>
    <xdr:to>
      <xdr:col>9</xdr:col>
      <xdr:colOff>2770469</xdr:colOff>
      <xdr:row>79</xdr:row>
      <xdr:rowOff>302155</xdr:rowOff>
    </xdr:to>
    <xdr:graphicFrame macro="">
      <xdr:nvGraphicFramePr>
        <xdr:cNvPr id="71" name="Chart 70">
          <a:extLst>
            <a:ext uri="{FF2B5EF4-FFF2-40B4-BE49-F238E27FC236}">
              <a16:creationId xmlns:a16="http://schemas.microsoft.com/office/drawing/2014/main" id="{88433029-6247-43F4-88C0-722F0B32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218793</xdr:colOff>
      <xdr:row>85</xdr:row>
      <xdr:rowOff>559594</xdr:rowOff>
    </xdr:from>
    <xdr:to>
      <xdr:col>10</xdr:col>
      <xdr:colOff>47625</xdr:colOff>
      <xdr:row>85</xdr:row>
      <xdr:rowOff>1135594</xdr:rowOff>
    </xdr:to>
    <xdr:graphicFrame macro="">
      <xdr:nvGraphicFramePr>
        <xdr:cNvPr id="73" name="Chart 72">
          <a:extLst>
            <a:ext uri="{FF2B5EF4-FFF2-40B4-BE49-F238E27FC236}">
              <a16:creationId xmlns:a16="http://schemas.microsoft.com/office/drawing/2014/main" id="{CB85C763-6ED5-490E-BB3E-3785B2AE7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83344</xdr:colOff>
      <xdr:row>22</xdr:row>
      <xdr:rowOff>464345</xdr:rowOff>
    </xdr:from>
    <xdr:to>
      <xdr:col>9</xdr:col>
      <xdr:colOff>2698238</xdr:colOff>
      <xdr:row>22</xdr:row>
      <xdr:rowOff>1040345</xdr:rowOff>
    </xdr:to>
    <xdr:graphicFrame macro="">
      <xdr:nvGraphicFramePr>
        <xdr:cNvPr id="74" name="Chart 73">
          <a:extLst>
            <a:ext uri="{FF2B5EF4-FFF2-40B4-BE49-F238E27FC236}">
              <a16:creationId xmlns:a16="http://schemas.microsoft.com/office/drawing/2014/main" id="{71CEEC26-8207-4A07-8AC7-19E81C69B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107156</xdr:colOff>
      <xdr:row>43</xdr:row>
      <xdr:rowOff>650344</xdr:rowOff>
    </xdr:from>
    <xdr:to>
      <xdr:col>9</xdr:col>
      <xdr:colOff>2722050</xdr:colOff>
      <xdr:row>43</xdr:row>
      <xdr:rowOff>1226344</xdr:rowOff>
    </xdr:to>
    <xdr:graphicFrame macro="">
      <xdr:nvGraphicFramePr>
        <xdr:cNvPr id="75" name="Chart 74">
          <a:extLst>
            <a:ext uri="{FF2B5EF4-FFF2-40B4-BE49-F238E27FC236}">
              <a16:creationId xmlns:a16="http://schemas.microsoft.com/office/drawing/2014/main" id="{CCEB2B07-934E-4B59-826B-47ED7EE47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113241</xdr:colOff>
      <xdr:row>63</xdr:row>
      <xdr:rowOff>149753</xdr:rowOff>
    </xdr:from>
    <xdr:to>
      <xdr:col>9</xdr:col>
      <xdr:colOff>2734485</xdr:colOff>
      <xdr:row>63</xdr:row>
      <xdr:rowOff>605367</xdr:rowOff>
    </xdr:to>
    <xdr:graphicFrame macro="">
      <xdr:nvGraphicFramePr>
        <xdr:cNvPr id="76" name="Chart 75">
          <a:extLst>
            <a:ext uri="{FF2B5EF4-FFF2-40B4-BE49-F238E27FC236}">
              <a16:creationId xmlns:a16="http://schemas.microsoft.com/office/drawing/2014/main" id="{6E65DF98-C57E-43F6-BA45-89DE5F130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97368</xdr:colOff>
      <xdr:row>55</xdr:row>
      <xdr:rowOff>650344</xdr:rowOff>
    </xdr:from>
    <xdr:to>
      <xdr:col>9</xdr:col>
      <xdr:colOff>2768882</xdr:colOff>
      <xdr:row>55</xdr:row>
      <xdr:rowOff>1226344</xdr:rowOff>
    </xdr:to>
    <xdr:graphicFrame macro="">
      <xdr:nvGraphicFramePr>
        <xdr:cNvPr id="77" name="Chart 76">
          <a:extLst>
            <a:ext uri="{FF2B5EF4-FFF2-40B4-BE49-F238E27FC236}">
              <a16:creationId xmlns:a16="http://schemas.microsoft.com/office/drawing/2014/main" id="{915E5B17-2B7D-49BC-9F41-3C79FE1BD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180975</xdr:colOff>
      <xdr:row>59</xdr:row>
      <xdr:rowOff>327025</xdr:rowOff>
    </xdr:from>
    <xdr:to>
      <xdr:col>9</xdr:col>
      <xdr:colOff>2789519</xdr:colOff>
      <xdr:row>60</xdr:row>
      <xdr:rowOff>385500</xdr:rowOff>
    </xdr:to>
    <xdr:graphicFrame macro="">
      <xdr:nvGraphicFramePr>
        <xdr:cNvPr id="37" name="Chart 36">
          <a:extLst>
            <a:ext uri="{FF2B5EF4-FFF2-40B4-BE49-F238E27FC236}">
              <a16:creationId xmlns:a16="http://schemas.microsoft.com/office/drawing/2014/main" id="{AABF146B-959F-4D08-A75F-7D609DA5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114300</xdr:colOff>
      <xdr:row>75</xdr:row>
      <xdr:rowOff>142875</xdr:rowOff>
    </xdr:from>
    <xdr:to>
      <xdr:col>9</xdr:col>
      <xdr:colOff>2765706</xdr:colOff>
      <xdr:row>76</xdr:row>
      <xdr:rowOff>0</xdr:rowOff>
    </xdr:to>
    <xdr:graphicFrame macro="">
      <xdr:nvGraphicFramePr>
        <xdr:cNvPr id="38" name="Chart 37">
          <a:extLst>
            <a:ext uri="{FF2B5EF4-FFF2-40B4-BE49-F238E27FC236}">
              <a16:creationId xmlns:a16="http://schemas.microsoft.com/office/drawing/2014/main" id="{9034D984-40D7-4EB5-BD78-A3EA0502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92075</xdr:colOff>
      <xdr:row>82</xdr:row>
      <xdr:rowOff>73025</xdr:rowOff>
    </xdr:from>
    <xdr:to>
      <xdr:col>9</xdr:col>
      <xdr:colOff>2710144</xdr:colOff>
      <xdr:row>83</xdr:row>
      <xdr:rowOff>52125</xdr:rowOff>
    </xdr:to>
    <xdr:graphicFrame macro="">
      <xdr:nvGraphicFramePr>
        <xdr:cNvPr id="39" name="Chart 38">
          <a:extLst>
            <a:ext uri="{FF2B5EF4-FFF2-40B4-BE49-F238E27FC236}">
              <a16:creationId xmlns:a16="http://schemas.microsoft.com/office/drawing/2014/main" id="{2034E5C4-406C-43A2-A8C4-D65FA9BB5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95250</xdr:colOff>
      <xdr:row>86</xdr:row>
      <xdr:rowOff>583406</xdr:rowOff>
    </xdr:from>
    <xdr:to>
      <xdr:col>9</xdr:col>
      <xdr:colOff>2710144</xdr:colOff>
      <xdr:row>86</xdr:row>
      <xdr:rowOff>1150334</xdr:rowOff>
    </xdr:to>
    <xdr:graphicFrame macro="">
      <xdr:nvGraphicFramePr>
        <xdr:cNvPr id="50" name="Chart 49">
          <a:extLst>
            <a:ext uri="{FF2B5EF4-FFF2-40B4-BE49-F238E27FC236}">
              <a16:creationId xmlns:a16="http://schemas.microsoft.com/office/drawing/2014/main" id="{1A84DECE-4911-4895-B856-87EE994ED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146050</xdr:colOff>
      <xdr:row>97</xdr:row>
      <xdr:rowOff>121973</xdr:rowOff>
    </xdr:from>
    <xdr:to>
      <xdr:col>9</xdr:col>
      <xdr:colOff>2760944</xdr:colOff>
      <xdr:row>97</xdr:row>
      <xdr:rowOff>123751</xdr:rowOff>
    </xdr:to>
    <xdr:graphicFrame macro="">
      <xdr:nvGraphicFramePr>
        <xdr:cNvPr id="36" name="Chart 35">
          <a:extLst>
            <a:ext uri="{FF2B5EF4-FFF2-40B4-BE49-F238E27FC236}">
              <a16:creationId xmlns:a16="http://schemas.microsoft.com/office/drawing/2014/main" id="{87026B7D-5E22-499C-A67E-AE63E7CC9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110066</xdr:colOff>
      <xdr:row>9</xdr:row>
      <xdr:rowOff>550333</xdr:rowOff>
    </xdr:from>
    <xdr:to>
      <xdr:col>9</xdr:col>
      <xdr:colOff>2724960</xdr:colOff>
      <xdr:row>9</xdr:row>
      <xdr:rowOff>1124405</xdr:rowOff>
    </xdr:to>
    <xdr:graphicFrame macro="">
      <xdr:nvGraphicFramePr>
        <xdr:cNvPr id="80" name="Chart 79">
          <a:extLst>
            <a:ext uri="{FF2B5EF4-FFF2-40B4-BE49-F238E27FC236}">
              <a16:creationId xmlns:a16="http://schemas.microsoft.com/office/drawing/2014/main" id="{6D4E4D06-4BF9-4AE5-B7DB-6862E81F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50800</xdr:colOff>
      <xdr:row>10</xdr:row>
      <xdr:rowOff>169333</xdr:rowOff>
    </xdr:from>
    <xdr:to>
      <xdr:col>9</xdr:col>
      <xdr:colOff>2665694</xdr:colOff>
      <xdr:row>10</xdr:row>
      <xdr:rowOff>743405</xdr:rowOff>
    </xdr:to>
    <xdr:graphicFrame macro="">
      <xdr:nvGraphicFramePr>
        <xdr:cNvPr id="89" name="Chart 88">
          <a:extLst>
            <a:ext uri="{FF2B5EF4-FFF2-40B4-BE49-F238E27FC236}">
              <a16:creationId xmlns:a16="http://schemas.microsoft.com/office/drawing/2014/main" id="{7CB19E6D-B37C-4638-A37E-95383840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95250</xdr:colOff>
      <xdr:row>7</xdr:row>
      <xdr:rowOff>428624</xdr:rowOff>
    </xdr:from>
    <xdr:to>
      <xdr:col>9</xdr:col>
      <xdr:colOff>2710144</xdr:colOff>
      <xdr:row>7</xdr:row>
      <xdr:rowOff>1004624</xdr:rowOff>
    </xdr:to>
    <xdr:graphicFrame macro="">
      <xdr:nvGraphicFramePr>
        <xdr:cNvPr id="101" name="Chart 100">
          <a:extLst>
            <a:ext uri="{FF2B5EF4-FFF2-40B4-BE49-F238E27FC236}">
              <a16:creationId xmlns:a16="http://schemas.microsoft.com/office/drawing/2014/main" id="{CBC65446-911C-4AC4-8B41-337F2E396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110067</xdr:colOff>
      <xdr:row>8</xdr:row>
      <xdr:rowOff>338667</xdr:rowOff>
    </xdr:from>
    <xdr:to>
      <xdr:col>9</xdr:col>
      <xdr:colOff>2724961</xdr:colOff>
      <xdr:row>8</xdr:row>
      <xdr:rowOff>914667</xdr:rowOff>
    </xdr:to>
    <xdr:graphicFrame macro="">
      <xdr:nvGraphicFramePr>
        <xdr:cNvPr id="102" name="Chart 101">
          <a:extLst>
            <a:ext uri="{FF2B5EF4-FFF2-40B4-BE49-F238E27FC236}">
              <a16:creationId xmlns:a16="http://schemas.microsoft.com/office/drawing/2014/main" id="{48C31DC0-239C-445D-80CE-1523300EE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165100</xdr:colOff>
      <xdr:row>13</xdr:row>
      <xdr:rowOff>224366</xdr:rowOff>
    </xdr:from>
    <xdr:to>
      <xdr:col>9</xdr:col>
      <xdr:colOff>2783169</xdr:colOff>
      <xdr:row>15</xdr:row>
      <xdr:rowOff>27971</xdr:rowOff>
    </xdr:to>
    <xdr:graphicFrame macro="">
      <xdr:nvGraphicFramePr>
        <xdr:cNvPr id="105" name="Chart 104">
          <a:extLst>
            <a:ext uri="{FF2B5EF4-FFF2-40B4-BE49-F238E27FC236}">
              <a16:creationId xmlns:a16="http://schemas.microsoft.com/office/drawing/2014/main" id="{D066C00D-A464-459D-955B-2388D64A8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87842</xdr:colOff>
      <xdr:row>19</xdr:row>
      <xdr:rowOff>393700</xdr:rowOff>
    </xdr:from>
    <xdr:to>
      <xdr:col>9</xdr:col>
      <xdr:colOff>2696386</xdr:colOff>
      <xdr:row>21</xdr:row>
      <xdr:rowOff>218472</xdr:rowOff>
    </xdr:to>
    <xdr:graphicFrame macro="">
      <xdr:nvGraphicFramePr>
        <xdr:cNvPr id="106" name="Chart 105">
          <a:extLst>
            <a:ext uri="{FF2B5EF4-FFF2-40B4-BE49-F238E27FC236}">
              <a16:creationId xmlns:a16="http://schemas.microsoft.com/office/drawing/2014/main" id="{346EF7CA-63EC-473A-B7F8-E17A55102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42333</xdr:colOff>
      <xdr:row>25</xdr:row>
      <xdr:rowOff>804333</xdr:rowOff>
    </xdr:from>
    <xdr:to>
      <xdr:col>9</xdr:col>
      <xdr:colOff>2657227</xdr:colOff>
      <xdr:row>25</xdr:row>
      <xdr:rowOff>1380333</xdr:rowOff>
    </xdr:to>
    <xdr:graphicFrame macro="">
      <xdr:nvGraphicFramePr>
        <xdr:cNvPr id="109" name="Chart 108">
          <a:extLst>
            <a:ext uri="{FF2B5EF4-FFF2-40B4-BE49-F238E27FC236}">
              <a16:creationId xmlns:a16="http://schemas.microsoft.com/office/drawing/2014/main" id="{BAA54053-347B-4308-98B9-967FE12E6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61384</xdr:colOff>
      <xdr:row>89</xdr:row>
      <xdr:rowOff>3175</xdr:rowOff>
    </xdr:from>
    <xdr:to>
      <xdr:col>9</xdr:col>
      <xdr:colOff>2804866</xdr:colOff>
      <xdr:row>89</xdr:row>
      <xdr:rowOff>549275</xdr:rowOff>
    </xdr:to>
    <xdr:graphicFrame macro="">
      <xdr:nvGraphicFramePr>
        <xdr:cNvPr id="112" name="Chart 111">
          <a:extLst>
            <a:ext uri="{FF2B5EF4-FFF2-40B4-BE49-F238E27FC236}">
              <a16:creationId xmlns:a16="http://schemas.microsoft.com/office/drawing/2014/main" id="{5EF58781-FABA-4995-968D-6890AEE7F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61383</xdr:colOff>
      <xdr:row>92</xdr:row>
      <xdr:rowOff>89167</xdr:rowOff>
    </xdr:from>
    <xdr:to>
      <xdr:col>9</xdr:col>
      <xdr:colOff>2804865</xdr:colOff>
      <xdr:row>93</xdr:row>
      <xdr:rowOff>250825</xdr:rowOff>
    </xdr:to>
    <xdr:graphicFrame macro="">
      <xdr:nvGraphicFramePr>
        <xdr:cNvPr id="113" name="Chart 112">
          <a:extLst>
            <a:ext uri="{FF2B5EF4-FFF2-40B4-BE49-F238E27FC236}">
              <a16:creationId xmlns:a16="http://schemas.microsoft.com/office/drawing/2014/main" id="{838E3696-CB88-466E-A268-4B3858A1D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25400</xdr:colOff>
      <xdr:row>97</xdr:row>
      <xdr:rowOff>160866</xdr:rowOff>
    </xdr:from>
    <xdr:to>
      <xdr:col>9</xdr:col>
      <xdr:colOff>2775232</xdr:colOff>
      <xdr:row>98</xdr:row>
      <xdr:rowOff>59533</xdr:rowOff>
    </xdr:to>
    <xdr:graphicFrame macro="">
      <xdr:nvGraphicFramePr>
        <xdr:cNvPr id="116" name="Chart 115">
          <a:extLst>
            <a:ext uri="{FF2B5EF4-FFF2-40B4-BE49-F238E27FC236}">
              <a16:creationId xmlns:a16="http://schemas.microsoft.com/office/drawing/2014/main" id="{A75EBA36-2A3C-445F-A834-01E51AE52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118534</xdr:colOff>
      <xdr:row>100</xdr:row>
      <xdr:rowOff>396875</xdr:rowOff>
    </xdr:from>
    <xdr:to>
      <xdr:col>9</xdr:col>
      <xdr:colOff>2871541</xdr:colOff>
      <xdr:row>102</xdr:row>
      <xdr:rowOff>185475</xdr:rowOff>
    </xdr:to>
    <xdr:graphicFrame macro="">
      <xdr:nvGraphicFramePr>
        <xdr:cNvPr id="117" name="Chart 116">
          <a:extLst>
            <a:ext uri="{FF2B5EF4-FFF2-40B4-BE49-F238E27FC236}">
              <a16:creationId xmlns:a16="http://schemas.microsoft.com/office/drawing/2014/main" id="{5F8564C5-77DE-48BD-8AC2-AC2B9372C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50800</xdr:colOff>
      <xdr:row>104</xdr:row>
      <xdr:rowOff>448734</xdr:rowOff>
    </xdr:from>
    <xdr:to>
      <xdr:col>9</xdr:col>
      <xdr:colOff>2800632</xdr:colOff>
      <xdr:row>105</xdr:row>
      <xdr:rowOff>440534</xdr:rowOff>
    </xdr:to>
    <xdr:graphicFrame macro="">
      <xdr:nvGraphicFramePr>
        <xdr:cNvPr id="118" name="Chart 117">
          <a:extLst>
            <a:ext uri="{FF2B5EF4-FFF2-40B4-BE49-F238E27FC236}">
              <a16:creationId xmlns:a16="http://schemas.microsoft.com/office/drawing/2014/main" id="{006B9F63-E3A0-4C53-9399-F64B18B15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63500</xdr:colOff>
      <xdr:row>25</xdr:row>
      <xdr:rowOff>330200</xdr:rowOff>
    </xdr:from>
    <xdr:to>
      <xdr:col>9</xdr:col>
      <xdr:colOff>2672044</xdr:colOff>
      <xdr:row>26</xdr:row>
      <xdr:rowOff>502975</xdr:rowOff>
    </xdr:to>
    <xdr:graphicFrame macro="">
      <xdr:nvGraphicFramePr>
        <xdr:cNvPr id="119" name="Chart 118">
          <a:extLst>
            <a:ext uri="{FF2B5EF4-FFF2-40B4-BE49-F238E27FC236}">
              <a16:creationId xmlns:a16="http://schemas.microsoft.com/office/drawing/2014/main" id="{9C4AD0F9-CA3C-4942-B8EF-2FEA754B1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50800</xdr:colOff>
      <xdr:row>29</xdr:row>
      <xdr:rowOff>685800</xdr:rowOff>
    </xdr:from>
    <xdr:to>
      <xdr:col>9</xdr:col>
      <xdr:colOff>2659344</xdr:colOff>
      <xdr:row>30</xdr:row>
      <xdr:rowOff>569650</xdr:rowOff>
    </xdr:to>
    <xdr:graphicFrame macro="">
      <xdr:nvGraphicFramePr>
        <xdr:cNvPr id="121" name="Chart 120">
          <a:extLst>
            <a:ext uri="{FF2B5EF4-FFF2-40B4-BE49-F238E27FC236}">
              <a16:creationId xmlns:a16="http://schemas.microsoft.com/office/drawing/2014/main" id="{13AE4E56-F431-42D2-ABEB-876F42A17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371474</xdr:colOff>
      <xdr:row>4</xdr:row>
      <xdr:rowOff>38100</xdr:rowOff>
    </xdr:from>
    <xdr:to>
      <xdr:col>21</xdr:col>
      <xdr:colOff>139699</xdr:colOff>
      <xdr:row>11</xdr:row>
      <xdr:rowOff>219075</xdr:rowOff>
    </xdr:to>
    <xdr:graphicFrame macro="">
      <xdr:nvGraphicFramePr>
        <xdr:cNvPr id="37" name="Chart 36">
          <a:extLst>
            <a:ext uri="{FF2B5EF4-FFF2-40B4-BE49-F238E27FC236}">
              <a16:creationId xmlns:a16="http://schemas.microsoft.com/office/drawing/2014/main" id="{5F8D2CC3-F1B6-4C96-B13F-CE6154A3B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690562</xdr:colOff>
      <xdr:row>4</xdr:row>
      <xdr:rowOff>23812</xdr:rowOff>
    </xdr:from>
    <xdr:to>
      <xdr:col>8</xdr:col>
      <xdr:colOff>190501</xdr:colOff>
      <xdr:row>5</xdr:row>
      <xdr:rowOff>39052</xdr:rowOff>
    </xdr:to>
    <xdr:graphicFrame macro="">
      <xdr:nvGraphicFramePr>
        <xdr:cNvPr id="38" name="Chart 37">
          <a:extLst>
            <a:ext uri="{FF2B5EF4-FFF2-40B4-BE49-F238E27FC236}">
              <a16:creationId xmlns:a16="http://schemas.microsoft.com/office/drawing/2014/main" id="{5DBAE25F-EF9E-4CF0-A9D6-0A1A77F02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59532</xdr:colOff>
      <xdr:row>5</xdr:row>
      <xdr:rowOff>119061</xdr:rowOff>
    </xdr:from>
    <xdr:to>
      <xdr:col>7</xdr:col>
      <xdr:colOff>2674426</xdr:colOff>
      <xdr:row>5</xdr:row>
      <xdr:rowOff>685989</xdr:rowOff>
    </xdr:to>
    <xdr:graphicFrame macro="">
      <xdr:nvGraphicFramePr>
        <xdr:cNvPr id="39" name="Chart 38">
          <a:extLst>
            <a:ext uri="{FF2B5EF4-FFF2-40B4-BE49-F238E27FC236}">
              <a16:creationId xmlns:a16="http://schemas.microsoft.com/office/drawing/2014/main" id="{70734C78-63F8-4E82-9A73-11C018965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6</xdr:row>
      <xdr:rowOff>130970</xdr:rowOff>
    </xdr:from>
    <xdr:to>
      <xdr:col>7</xdr:col>
      <xdr:colOff>2674426</xdr:colOff>
      <xdr:row>6</xdr:row>
      <xdr:rowOff>697898</xdr:rowOff>
    </xdr:to>
    <xdr:graphicFrame macro="">
      <xdr:nvGraphicFramePr>
        <xdr:cNvPr id="40" name="Chart 39">
          <a:extLst>
            <a:ext uri="{FF2B5EF4-FFF2-40B4-BE49-F238E27FC236}">
              <a16:creationId xmlns:a16="http://schemas.microsoft.com/office/drawing/2014/main" id="{D9C39AEB-8692-4465-94C1-624A9908F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59532</xdr:colOff>
      <xdr:row>7</xdr:row>
      <xdr:rowOff>119062</xdr:rowOff>
    </xdr:from>
    <xdr:to>
      <xdr:col>7</xdr:col>
      <xdr:colOff>2674426</xdr:colOff>
      <xdr:row>7</xdr:row>
      <xdr:rowOff>685990</xdr:rowOff>
    </xdr:to>
    <xdr:graphicFrame macro="">
      <xdr:nvGraphicFramePr>
        <xdr:cNvPr id="41" name="Chart 40">
          <a:extLst>
            <a:ext uri="{FF2B5EF4-FFF2-40B4-BE49-F238E27FC236}">
              <a16:creationId xmlns:a16="http://schemas.microsoft.com/office/drawing/2014/main" id="{4253FA92-C94D-43F8-AE08-6A5902202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59532</xdr:colOff>
      <xdr:row>8</xdr:row>
      <xdr:rowOff>130968</xdr:rowOff>
    </xdr:from>
    <xdr:to>
      <xdr:col>7</xdr:col>
      <xdr:colOff>2674426</xdr:colOff>
      <xdr:row>8</xdr:row>
      <xdr:rowOff>697896</xdr:rowOff>
    </xdr:to>
    <xdr:graphicFrame macro="">
      <xdr:nvGraphicFramePr>
        <xdr:cNvPr id="42" name="Chart 41">
          <a:extLst>
            <a:ext uri="{FF2B5EF4-FFF2-40B4-BE49-F238E27FC236}">
              <a16:creationId xmlns:a16="http://schemas.microsoft.com/office/drawing/2014/main" id="{E9784A7A-FFE2-4EEE-A21C-00CA57E10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59532</xdr:colOff>
      <xdr:row>11</xdr:row>
      <xdr:rowOff>130968</xdr:rowOff>
    </xdr:from>
    <xdr:to>
      <xdr:col>7</xdr:col>
      <xdr:colOff>2674426</xdr:colOff>
      <xdr:row>11</xdr:row>
      <xdr:rowOff>697896</xdr:rowOff>
    </xdr:to>
    <xdr:graphicFrame macro="">
      <xdr:nvGraphicFramePr>
        <xdr:cNvPr id="43" name="Chart 42">
          <a:extLst>
            <a:ext uri="{FF2B5EF4-FFF2-40B4-BE49-F238E27FC236}">
              <a16:creationId xmlns:a16="http://schemas.microsoft.com/office/drawing/2014/main" id="{2B8CFB2B-686B-4E8C-9C5D-35FF2155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28575</xdr:colOff>
      <xdr:row>9</xdr:row>
      <xdr:rowOff>161925</xdr:rowOff>
    </xdr:from>
    <xdr:to>
      <xdr:col>7</xdr:col>
      <xdr:colOff>2649819</xdr:colOff>
      <xdr:row>9</xdr:row>
      <xdr:rowOff>722503</xdr:rowOff>
    </xdr:to>
    <xdr:graphicFrame macro="">
      <xdr:nvGraphicFramePr>
        <xdr:cNvPr id="9" name="Chart 8">
          <a:extLst>
            <a:ext uri="{FF2B5EF4-FFF2-40B4-BE49-F238E27FC236}">
              <a16:creationId xmlns:a16="http://schemas.microsoft.com/office/drawing/2014/main" id="{5BBD62A5-5FBD-4E9F-BE05-DB00FFB00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xdr:colOff>
      <xdr:row>10</xdr:row>
      <xdr:rowOff>142875</xdr:rowOff>
    </xdr:from>
    <xdr:to>
      <xdr:col>7</xdr:col>
      <xdr:colOff>2687919</xdr:colOff>
      <xdr:row>10</xdr:row>
      <xdr:rowOff>703453</xdr:rowOff>
    </xdr:to>
    <xdr:graphicFrame macro="">
      <xdr:nvGraphicFramePr>
        <xdr:cNvPr id="10" name="Chart 9">
          <a:extLst>
            <a:ext uri="{FF2B5EF4-FFF2-40B4-BE49-F238E27FC236}">
              <a16:creationId xmlns:a16="http://schemas.microsoft.com/office/drawing/2014/main" id="{6662FAC6-26F8-4118-9285-259F7F8FB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Revised-WBCSD-WASH-Self-Assessment-Tool-pre-Final%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elf-assessment "/>
      <sheetName val="Summary output"/>
    </sheetNames>
    <sheetDataSet>
      <sheetData sheetId="0"/>
      <sheetData sheetId="1"/>
      <sheetData sheetId="2">
        <row r="6">
          <cell r="D6" t="str">
            <v>General</v>
          </cell>
        </row>
      </sheetData>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F95E-D159-4B8F-9FE9-E283D7E3E945}">
  <dimension ref="B2:F2"/>
  <sheetViews>
    <sheetView workbookViewId="0"/>
  </sheetViews>
  <sheetFormatPr defaultColWidth="8.6640625" defaultRowHeight="14.4" x14ac:dyDescent="0.3"/>
  <cols>
    <col min="1" max="16384" width="8.6640625" style="82"/>
  </cols>
  <sheetData>
    <row r="2" spans="2:6" x14ac:dyDescent="0.3">
      <c r="B2" s="83"/>
      <c r="C2" s="83"/>
      <c r="D2" s="83"/>
      <c r="E2" s="83"/>
      <c r="F2" s="8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3C54-BAA5-4BB9-A78B-15809C99C97F}">
  <dimension ref="A2:C6"/>
  <sheetViews>
    <sheetView workbookViewId="0">
      <selection activeCell="B18" sqref="B18"/>
    </sheetView>
  </sheetViews>
  <sheetFormatPr defaultColWidth="9.109375" defaultRowHeight="13.2" x14ac:dyDescent="0.25"/>
  <cols>
    <col min="1" max="1" width="2.5546875" style="84" customWidth="1"/>
    <col min="2" max="2" width="31.109375" style="84" customWidth="1"/>
    <col min="3" max="3" width="109.44140625" style="84" bestFit="1" customWidth="1"/>
    <col min="4" max="16384" width="9.109375" style="85"/>
  </cols>
  <sheetData>
    <row r="2" spans="1:3" x14ac:dyDescent="0.25">
      <c r="B2" s="209" t="s">
        <v>230</v>
      </c>
      <c r="C2" s="209" t="s">
        <v>231</v>
      </c>
    </row>
    <row r="3" spans="1:3" x14ac:dyDescent="0.25">
      <c r="A3" s="86"/>
      <c r="B3" s="210" t="s">
        <v>232</v>
      </c>
      <c r="C3" s="211" t="s">
        <v>233</v>
      </c>
    </row>
    <row r="4" spans="1:3" x14ac:dyDescent="0.25">
      <c r="A4" s="86"/>
      <c r="B4" s="212" t="s">
        <v>234</v>
      </c>
      <c r="C4" s="213" t="s">
        <v>235</v>
      </c>
    </row>
    <row r="5" spans="1:3" x14ac:dyDescent="0.25">
      <c r="A5" s="86"/>
      <c r="B5" s="212" t="s">
        <v>236</v>
      </c>
      <c r="C5" s="213" t="s">
        <v>237</v>
      </c>
    </row>
    <row r="6" spans="1:3" x14ac:dyDescent="0.25">
      <c r="B6" s="212" t="s">
        <v>238</v>
      </c>
      <c r="C6" s="21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29B9-10FC-48DD-A22A-8677592F420C}">
  <dimension ref="A2:M126"/>
  <sheetViews>
    <sheetView showGridLines="0" tabSelected="1" zoomScale="75" zoomScaleNormal="75" workbookViewId="0">
      <pane ySplit="5" topLeftCell="A6" activePane="bottomLeft" state="frozen"/>
      <selection pane="bottomLeft" activeCell="H7" sqref="H7"/>
    </sheetView>
  </sheetViews>
  <sheetFormatPr defaultColWidth="9.109375" defaultRowHeight="14.4" x14ac:dyDescent="0.3"/>
  <cols>
    <col min="1" max="1" width="2.44140625" style="1" customWidth="1"/>
    <col min="2" max="2" width="10.88671875" style="1" customWidth="1"/>
    <col min="3" max="3" width="14.109375" style="1" customWidth="1"/>
    <col min="4" max="4" width="37.109375" style="1" customWidth="1"/>
    <col min="5" max="5" width="54.44140625" style="1" customWidth="1"/>
    <col min="6" max="6" width="16.88671875" style="1" customWidth="1"/>
    <col min="7" max="7" width="51.44140625" style="1" customWidth="1"/>
    <col min="8" max="9" width="14.6640625" style="1" customWidth="1"/>
    <col min="10" max="10" width="41.88671875" style="1" customWidth="1"/>
    <col min="11" max="12" width="51.88671875" style="1" customWidth="1"/>
    <col min="13" max="13" width="5.5546875" style="1" customWidth="1"/>
    <col min="14" max="16384" width="9.109375" style="4"/>
  </cols>
  <sheetData>
    <row r="2" spans="1:13" ht="21.6" thickBot="1" x14ac:dyDescent="0.45">
      <c r="B2" s="2" t="s">
        <v>55</v>
      </c>
      <c r="C2" s="2"/>
      <c r="D2" s="3"/>
      <c r="E2" s="3"/>
      <c r="F2" s="3"/>
      <c r="G2" s="3"/>
      <c r="H2" s="3"/>
      <c r="I2" s="3"/>
      <c r="J2" s="3"/>
      <c r="K2" s="3"/>
      <c r="L2" s="3"/>
    </row>
    <row r="3" spans="1:13" ht="21.75" customHeight="1" thickBot="1" x14ac:dyDescent="0.45">
      <c r="C3" s="5"/>
      <c r="F3" s="89"/>
    </row>
    <row r="4" spans="1:13" ht="21.75" customHeight="1" thickBot="1" x14ac:dyDescent="0.35">
      <c r="A4" s="6"/>
      <c r="B4" s="6"/>
      <c r="C4" s="7"/>
      <c r="D4" s="8" t="s">
        <v>56</v>
      </c>
      <c r="E4" s="9"/>
      <c r="F4" s="9"/>
      <c r="G4" s="9"/>
      <c r="H4" s="9"/>
      <c r="I4" s="9"/>
      <c r="J4" s="9"/>
      <c r="K4" s="9"/>
      <c r="L4" s="9"/>
      <c r="M4" s="6"/>
    </row>
    <row r="5" spans="1:13" ht="60" customHeight="1" thickBot="1" x14ac:dyDescent="0.35">
      <c r="A5" s="6"/>
      <c r="B5" s="6"/>
      <c r="C5" s="10"/>
      <c r="D5" s="11" t="s">
        <v>57</v>
      </c>
      <c r="E5" s="11" t="s">
        <v>58</v>
      </c>
      <c r="F5" s="11" t="s">
        <v>59</v>
      </c>
      <c r="G5" s="11" t="s">
        <v>60</v>
      </c>
      <c r="H5" s="50" t="s">
        <v>61</v>
      </c>
      <c r="I5" s="50" t="s">
        <v>62</v>
      </c>
      <c r="J5" s="92" t="s">
        <v>63</v>
      </c>
      <c r="K5" s="50" t="s">
        <v>64</v>
      </c>
      <c r="L5" s="50" t="s">
        <v>65</v>
      </c>
      <c r="M5" s="6"/>
    </row>
    <row r="6" spans="1:13" ht="15" thickTop="1" x14ac:dyDescent="0.3">
      <c r="A6" s="6"/>
      <c r="B6" s="12" t="s">
        <v>3</v>
      </c>
      <c r="C6" s="13"/>
      <c r="D6" s="14" t="s">
        <v>4</v>
      </c>
      <c r="E6" s="15"/>
      <c r="F6" s="90" t="s">
        <v>66</v>
      </c>
      <c r="G6" s="15"/>
      <c r="H6" s="179">
        <f>IFERROR(AVERAGE(H7:H11),"n/a")</f>
        <v>1.8</v>
      </c>
      <c r="I6" s="180">
        <f>IFERROR(AVERAGE(I7:I11),0)</f>
        <v>2</v>
      </c>
      <c r="J6" s="17"/>
      <c r="K6" s="18"/>
      <c r="L6" s="19"/>
      <c r="M6" s="6"/>
    </row>
    <row r="7" spans="1:13" ht="92.1" customHeight="1" x14ac:dyDescent="0.3">
      <c r="A7" s="6"/>
      <c r="B7" s="20"/>
      <c r="C7" s="52" t="s">
        <v>5</v>
      </c>
      <c r="D7" s="21" t="s">
        <v>67</v>
      </c>
      <c r="E7" s="22" t="s">
        <v>68</v>
      </c>
      <c r="F7" s="51"/>
      <c r="G7" s="51"/>
      <c r="H7" s="186">
        <v>2</v>
      </c>
      <c r="I7" s="23">
        <v>2</v>
      </c>
      <c r="J7" s="24"/>
      <c r="K7" s="25"/>
      <c r="L7" s="25"/>
      <c r="M7" s="6"/>
    </row>
    <row r="8" spans="1:13" s="28" customFormat="1" ht="123" customHeight="1" x14ac:dyDescent="0.3">
      <c r="A8" s="26"/>
      <c r="B8" s="20"/>
      <c r="C8" s="53" t="s">
        <v>6</v>
      </c>
      <c r="D8" s="21" t="s">
        <v>69</v>
      </c>
      <c r="E8" s="22" t="s">
        <v>70</v>
      </c>
      <c r="F8" s="51"/>
      <c r="G8" s="51"/>
      <c r="H8" s="100">
        <v>2</v>
      </c>
      <c r="I8" s="23">
        <v>2</v>
      </c>
      <c r="J8" s="24"/>
      <c r="K8" s="25"/>
      <c r="L8" s="27"/>
      <c r="M8" s="6"/>
    </row>
    <row r="9" spans="1:13" ht="94.5" customHeight="1" x14ac:dyDescent="0.3">
      <c r="A9" s="6"/>
      <c r="B9" s="20"/>
      <c r="C9" s="52" t="s">
        <v>7</v>
      </c>
      <c r="D9" s="21" t="s">
        <v>71</v>
      </c>
      <c r="E9" s="22" t="s">
        <v>72</v>
      </c>
      <c r="F9" s="51"/>
      <c r="G9" s="51"/>
      <c r="H9" s="100">
        <v>1</v>
      </c>
      <c r="I9" s="23">
        <v>2</v>
      </c>
      <c r="J9" s="29"/>
      <c r="K9" s="25"/>
      <c r="L9" s="25"/>
      <c r="M9" s="6"/>
    </row>
    <row r="10" spans="1:13" ht="134.1" customHeight="1" x14ac:dyDescent="0.3">
      <c r="A10" s="6"/>
      <c r="B10" s="20"/>
      <c r="C10" s="52" t="s">
        <v>36</v>
      </c>
      <c r="D10" s="21" t="s">
        <v>73</v>
      </c>
      <c r="E10" s="22" t="s">
        <v>74</v>
      </c>
      <c r="F10" s="51"/>
      <c r="G10" s="51"/>
      <c r="H10" s="102">
        <v>2</v>
      </c>
      <c r="I10" s="48">
        <v>2</v>
      </c>
      <c r="J10" s="61"/>
      <c r="K10" s="49"/>
      <c r="L10" s="49"/>
      <c r="M10" s="6"/>
    </row>
    <row r="11" spans="1:13" ht="95.4" customHeight="1" thickBot="1" x14ac:dyDescent="0.35">
      <c r="A11" s="6"/>
      <c r="B11" s="20"/>
      <c r="C11" s="52" t="s">
        <v>37</v>
      </c>
      <c r="D11" s="189" t="s">
        <v>75</v>
      </c>
      <c r="E11" s="22" t="s">
        <v>76</v>
      </c>
      <c r="F11" s="60"/>
      <c r="G11" s="51"/>
      <c r="H11" s="100">
        <v>2</v>
      </c>
      <c r="I11" s="23">
        <v>2</v>
      </c>
      <c r="J11" s="29"/>
      <c r="K11" s="25"/>
      <c r="L11" s="25"/>
      <c r="M11" s="6"/>
    </row>
    <row r="12" spans="1:13" ht="31.5" customHeight="1" thickTop="1" x14ac:dyDescent="0.3">
      <c r="A12" s="6"/>
      <c r="B12" s="12" t="s">
        <v>8</v>
      </c>
      <c r="C12" s="13"/>
      <c r="D12" s="54" t="s">
        <v>77</v>
      </c>
      <c r="E12" s="55"/>
      <c r="F12" s="98" t="s">
        <v>66</v>
      </c>
      <c r="G12" s="55"/>
      <c r="H12" s="180">
        <f>IFERROR(AVERAGE(H13:H34),"n/a")</f>
        <v>1.5</v>
      </c>
      <c r="I12" s="180">
        <f>IFERROR(AVERAGE(I13:I34),0)</f>
        <v>2</v>
      </c>
      <c r="J12" s="17"/>
      <c r="K12" s="19"/>
      <c r="L12" s="19"/>
      <c r="M12" s="6"/>
    </row>
    <row r="13" spans="1:13" ht="41.25" customHeight="1" x14ac:dyDescent="0.3">
      <c r="A13" s="238"/>
      <c r="B13" s="237"/>
      <c r="C13" s="218" t="s">
        <v>9</v>
      </c>
      <c r="D13" s="219" t="s">
        <v>78</v>
      </c>
      <c r="E13" s="190" t="s">
        <v>79</v>
      </c>
      <c r="F13" s="110">
        <v>1</v>
      </c>
      <c r="G13" s="222" t="s">
        <v>84</v>
      </c>
      <c r="H13" s="225">
        <v>1</v>
      </c>
      <c r="I13" s="228">
        <v>2</v>
      </c>
      <c r="J13" s="231"/>
      <c r="K13" s="231"/>
      <c r="L13" s="231"/>
      <c r="M13" s="6"/>
    </row>
    <row r="14" spans="1:13" ht="48" customHeight="1" x14ac:dyDescent="0.3">
      <c r="A14" s="238"/>
      <c r="B14" s="237"/>
      <c r="C14" s="218"/>
      <c r="D14" s="220"/>
      <c r="E14" s="191" t="s">
        <v>80</v>
      </c>
      <c r="F14" s="110">
        <v>1</v>
      </c>
      <c r="G14" s="223"/>
      <c r="H14" s="226"/>
      <c r="I14" s="229"/>
      <c r="J14" s="232"/>
      <c r="K14" s="232"/>
      <c r="L14" s="232"/>
      <c r="M14" s="6"/>
    </row>
    <row r="15" spans="1:13" ht="40.5" customHeight="1" x14ac:dyDescent="0.3">
      <c r="A15" s="238"/>
      <c r="B15" s="237"/>
      <c r="C15" s="218"/>
      <c r="D15" s="220"/>
      <c r="E15" s="191" t="s">
        <v>81</v>
      </c>
      <c r="F15" s="103" t="s">
        <v>35</v>
      </c>
      <c r="G15" s="223"/>
      <c r="H15" s="226"/>
      <c r="I15" s="229"/>
      <c r="J15" s="232"/>
      <c r="K15" s="232"/>
      <c r="L15" s="232"/>
      <c r="M15" s="6"/>
    </row>
    <row r="16" spans="1:13" ht="24" customHeight="1" x14ac:dyDescent="0.3">
      <c r="A16" s="238"/>
      <c r="B16" s="237"/>
      <c r="C16" s="218"/>
      <c r="D16" s="220"/>
      <c r="E16" s="192" t="s">
        <v>82</v>
      </c>
      <c r="F16" s="103">
        <v>1</v>
      </c>
      <c r="G16" s="223"/>
      <c r="H16" s="226"/>
      <c r="I16" s="229"/>
      <c r="J16" s="232"/>
      <c r="K16" s="232"/>
      <c r="L16" s="232"/>
      <c r="M16" s="6"/>
    </row>
    <row r="17" spans="1:13" ht="33.75" customHeight="1" x14ac:dyDescent="0.3">
      <c r="A17" s="238"/>
      <c r="B17" s="237"/>
      <c r="C17" s="218"/>
      <c r="D17" s="220"/>
      <c r="E17" s="193" t="s">
        <v>83</v>
      </c>
      <c r="F17" s="104">
        <v>0</v>
      </c>
      <c r="G17" s="223"/>
      <c r="H17" s="226"/>
      <c r="I17" s="229"/>
      <c r="J17" s="232"/>
      <c r="K17" s="232"/>
      <c r="L17" s="232"/>
      <c r="M17" s="6"/>
    </row>
    <row r="18" spans="1:13" ht="25.5" customHeight="1" x14ac:dyDescent="0.3">
      <c r="A18" s="238"/>
      <c r="B18" s="237"/>
      <c r="C18" s="52"/>
      <c r="D18" s="221"/>
      <c r="E18" s="128" t="s">
        <v>49</v>
      </c>
      <c r="F18" s="129">
        <f t="array" ref="F18">SUM(IF(F13:F17=" 'n/a'",1,F13:F17))</f>
        <v>4</v>
      </c>
      <c r="G18" s="224"/>
      <c r="H18" s="227"/>
      <c r="I18" s="230"/>
      <c r="J18" s="233"/>
      <c r="K18" s="233"/>
      <c r="L18" s="233"/>
      <c r="M18" s="6"/>
    </row>
    <row r="19" spans="1:13" ht="30" customHeight="1" x14ac:dyDescent="0.3">
      <c r="A19" s="238"/>
      <c r="B19" s="237"/>
      <c r="C19" s="218" t="s">
        <v>10</v>
      </c>
      <c r="D19" s="219" t="s">
        <v>85</v>
      </c>
      <c r="E19" s="194" t="s">
        <v>86</v>
      </c>
      <c r="F19" s="110">
        <v>1</v>
      </c>
      <c r="G19" s="240" t="s">
        <v>91</v>
      </c>
      <c r="H19" s="243">
        <f>IF(F24=0, 0,IF(F24=5, 2,1))</f>
        <v>1</v>
      </c>
      <c r="I19" s="228">
        <v>2</v>
      </c>
      <c r="J19" s="231"/>
      <c r="K19" s="231"/>
      <c r="L19" s="231"/>
      <c r="M19" s="6"/>
    </row>
    <row r="20" spans="1:13" ht="66" customHeight="1" x14ac:dyDescent="0.3">
      <c r="A20" s="238"/>
      <c r="B20" s="237"/>
      <c r="C20" s="218"/>
      <c r="D20" s="220"/>
      <c r="E20" s="177" t="s">
        <v>87</v>
      </c>
      <c r="F20" s="108">
        <v>1</v>
      </c>
      <c r="G20" s="241"/>
      <c r="H20" s="244"/>
      <c r="I20" s="229"/>
      <c r="J20" s="232"/>
      <c r="K20" s="232"/>
      <c r="L20" s="232"/>
      <c r="M20" s="6"/>
    </row>
    <row r="21" spans="1:13" ht="37.5" customHeight="1" x14ac:dyDescent="0.3">
      <c r="A21" s="238"/>
      <c r="B21" s="237"/>
      <c r="C21" s="218"/>
      <c r="D21" s="220"/>
      <c r="E21" s="177" t="s">
        <v>88</v>
      </c>
      <c r="F21" s="106">
        <v>1</v>
      </c>
      <c r="G21" s="241"/>
      <c r="H21" s="244"/>
      <c r="I21" s="229"/>
      <c r="J21" s="232"/>
      <c r="K21" s="232"/>
      <c r="L21" s="232"/>
      <c r="M21" s="6"/>
    </row>
    <row r="22" spans="1:13" ht="28.5" customHeight="1" x14ac:dyDescent="0.3">
      <c r="A22" s="238"/>
      <c r="B22" s="237"/>
      <c r="C22" s="218"/>
      <c r="D22" s="220"/>
      <c r="E22" s="177" t="s">
        <v>89</v>
      </c>
      <c r="F22" s="108">
        <v>0</v>
      </c>
      <c r="G22" s="241"/>
      <c r="H22" s="244"/>
      <c r="I22" s="229"/>
      <c r="J22" s="232"/>
      <c r="K22" s="232"/>
      <c r="L22" s="232"/>
      <c r="M22" s="6"/>
    </row>
    <row r="23" spans="1:13" ht="28.5" customHeight="1" x14ac:dyDescent="0.3">
      <c r="A23" s="238"/>
      <c r="B23" s="237"/>
      <c r="C23" s="218"/>
      <c r="D23" s="220"/>
      <c r="E23" s="188" t="s">
        <v>90</v>
      </c>
      <c r="F23" s="109">
        <v>1</v>
      </c>
      <c r="G23" s="241"/>
      <c r="H23" s="244"/>
      <c r="I23" s="229"/>
      <c r="J23" s="232"/>
      <c r="K23" s="232"/>
      <c r="L23" s="232"/>
      <c r="M23" s="56"/>
    </row>
    <row r="24" spans="1:13" ht="14.1" customHeight="1" x14ac:dyDescent="0.3">
      <c r="A24" s="238"/>
      <c r="B24" s="237"/>
      <c r="C24" s="218"/>
      <c r="D24" s="221"/>
      <c r="E24" s="128" t="s">
        <v>49</v>
      </c>
      <c r="F24" s="129">
        <f t="array" ref="F24">SUM(IF(F19:F23=" 'n/a'",1,F19:F23))</f>
        <v>4</v>
      </c>
      <c r="G24" s="242"/>
      <c r="H24" s="245"/>
      <c r="I24" s="230"/>
      <c r="J24" s="233"/>
      <c r="K24" s="233"/>
      <c r="L24" s="233"/>
      <c r="M24" s="56"/>
    </row>
    <row r="25" spans="1:13" s="33" customFormat="1" ht="117.6" customHeight="1" x14ac:dyDescent="0.3">
      <c r="A25" s="6"/>
      <c r="B25" s="31"/>
      <c r="C25" s="52" t="s">
        <v>11</v>
      </c>
      <c r="D25" s="21" t="s">
        <v>92</v>
      </c>
      <c r="E25" s="22" t="s">
        <v>93</v>
      </c>
      <c r="F25" s="60"/>
      <c r="G25" s="51"/>
      <c r="H25" s="100">
        <v>1</v>
      </c>
      <c r="I25" s="23">
        <v>2</v>
      </c>
      <c r="J25" s="24"/>
      <c r="K25" s="25"/>
      <c r="L25" s="25"/>
      <c r="M25" s="6"/>
    </row>
    <row r="26" spans="1:13" s="33" customFormat="1" ht="41.25" customHeight="1" x14ac:dyDescent="0.3">
      <c r="A26" s="238"/>
      <c r="B26" s="239"/>
      <c r="C26" s="218" t="s">
        <v>38</v>
      </c>
      <c r="D26" s="219" t="s">
        <v>94</v>
      </c>
      <c r="E26" s="194" t="s">
        <v>95</v>
      </c>
      <c r="F26" s="111" t="s">
        <v>35</v>
      </c>
      <c r="G26" s="246" t="s">
        <v>98</v>
      </c>
      <c r="H26" s="249">
        <f>+IF(F29=0,0,IF(F29=3,2,1))</f>
        <v>2</v>
      </c>
      <c r="I26" s="228">
        <v>2</v>
      </c>
      <c r="J26" s="252"/>
      <c r="K26" s="215"/>
      <c r="L26" s="215"/>
      <c r="M26" s="6"/>
    </row>
    <row r="27" spans="1:13" s="33" customFormat="1" ht="69" customHeight="1" x14ac:dyDescent="0.3">
      <c r="A27" s="238"/>
      <c r="B27" s="239"/>
      <c r="C27" s="218"/>
      <c r="D27" s="220"/>
      <c r="E27" s="177" t="s">
        <v>96</v>
      </c>
      <c r="F27" s="108">
        <v>1</v>
      </c>
      <c r="G27" s="247"/>
      <c r="H27" s="250"/>
      <c r="I27" s="229"/>
      <c r="J27" s="253"/>
      <c r="K27" s="216"/>
      <c r="L27" s="216"/>
      <c r="M27" s="6"/>
    </row>
    <row r="28" spans="1:13" s="33" customFormat="1" ht="39.6" customHeight="1" x14ac:dyDescent="0.3">
      <c r="A28" s="238"/>
      <c r="B28" s="239"/>
      <c r="C28" s="218"/>
      <c r="D28" s="220"/>
      <c r="E28" s="195" t="s">
        <v>97</v>
      </c>
      <c r="F28" s="109">
        <v>1</v>
      </c>
      <c r="G28" s="247"/>
      <c r="H28" s="250"/>
      <c r="I28" s="229"/>
      <c r="J28" s="253"/>
      <c r="K28" s="216"/>
      <c r="L28" s="216"/>
      <c r="M28" s="6"/>
    </row>
    <row r="29" spans="1:13" s="33" customFormat="1" ht="18" customHeight="1" x14ac:dyDescent="0.3">
      <c r="A29" s="238"/>
      <c r="B29" s="239"/>
      <c r="C29" s="218"/>
      <c r="D29" s="221"/>
      <c r="E29" s="132" t="s">
        <v>49</v>
      </c>
      <c r="F29" s="131">
        <f t="array" ref="F29">SUM(IF(F26:F28= " 'n/a'",1,F26:F28))</f>
        <v>3</v>
      </c>
      <c r="G29" s="248"/>
      <c r="H29" s="251"/>
      <c r="I29" s="230"/>
      <c r="J29" s="254"/>
      <c r="K29" s="217"/>
      <c r="L29" s="217"/>
      <c r="M29" s="6"/>
    </row>
    <row r="30" spans="1:13" s="33" customFormat="1" ht="80.25" customHeight="1" x14ac:dyDescent="0.3">
      <c r="A30" s="238"/>
      <c r="B30" s="239"/>
      <c r="C30" s="218" t="s">
        <v>12</v>
      </c>
      <c r="D30" s="219" t="s">
        <v>99</v>
      </c>
      <c r="E30" s="194" t="s">
        <v>100</v>
      </c>
      <c r="F30" s="111" t="s">
        <v>35</v>
      </c>
      <c r="G30" s="255" t="s">
        <v>103</v>
      </c>
      <c r="H30" s="249">
        <f>+IF(F33=0,0,IF(F33=3,2,1))</f>
        <v>2</v>
      </c>
      <c r="I30" s="228">
        <v>2</v>
      </c>
      <c r="J30" s="252"/>
      <c r="K30" s="215"/>
      <c r="L30" s="215"/>
      <c r="M30" s="6"/>
    </row>
    <row r="31" spans="1:13" s="33" customFormat="1" ht="78" customHeight="1" x14ac:dyDescent="0.3">
      <c r="A31" s="238"/>
      <c r="B31" s="239"/>
      <c r="C31" s="218"/>
      <c r="D31" s="220"/>
      <c r="E31" s="177" t="s">
        <v>101</v>
      </c>
      <c r="F31" s="108">
        <v>1</v>
      </c>
      <c r="G31" s="256"/>
      <c r="H31" s="250"/>
      <c r="I31" s="229"/>
      <c r="J31" s="253"/>
      <c r="K31" s="216"/>
      <c r="L31" s="216"/>
      <c r="M31" s="6"/>
    </row>
    <row r="32" spans="1:13" s="33" customFormat="1" ht="66.75" customHeight="1" x14ac:dyDescent="0.3">
      <c r="A32" s="238"/>
      <c r="B32" s="239"/>
      <c r="C32" s="218"/>
      <c r="D32" s="220"/>
      <c r="E32" s="196" t="s">
        <v>102</v>
      </c>
      <c r="F32" s="181">
        <v>1</v>
      </c>
      <c r="G32" s="256"/>
      <c r="H32" s="250"/>
      <c r="I32" s="229"/>
      <c r="J32" s="253"/>
      <c r="K32" s="216"/>
      <c r="L32" s="216"/>
      <c r="M32" s="6"/>
    </row>
    <row r="33" spans="1:13" s="33" customFormat="1" ht="18" customHeight="1" x14ac:dyDescent="0.3">
      <c r="A33" s="238"/>
      <c r="B33" s="239"/>
      <c r="C33" s="218"/>
      <c r="D33" s="221"/>
      <c r="E33" s="132" t="s">
        <v>49</v>
      </c>
      <c r="F33" s="133">
        <f t="array" ref="F33">SUM(IF(F30:F32=" 'n/a'",1,F30:F32))</f>
        <v>3</v>
      </c>
      <c r="G33" s="257"/>
      <c r="H33" s="251"/>
      <c r="I33" s="230"/>
      <c r="J33" s="254"/>
      <c r="K33" s="217"/>
      <c r="L33" s="217"/>
      <c r="M33" s="6"/>
    </row>
    <row r="34" spans="1:13" ht="145.5" customHeight="1" thickBot="1" x14ac:dyDescent="0.35">
      <c r="A34" s="6"/>
      <c r="B34" s="31"/>
      <c r="C34" s="52" t="s">
        <v>13</v>
      </c>
      <c r="D34" s="32" t="s">
        <v>104</v>
      </c>
      <c r="E34" s="22" t="s">
        <v>105</v>
      </c>
      <c r="F34" s="51"/>
      <c r="G34" s="51"/>
      <c r="H34" s="100">
        <v>2</v>
      </c>
      <c r="I34" s="23">
        <v>2</v>
      </c>
      <c r="J34" s="24"/>
      <c r="K34" s="25"/>
      <c r="L34" s="25"/>
      <c r="M34" s="6"/>
    </row>
    <row r="35" spans="1:13" ht="34.5" customHeight="1" thickTop="1" x14ac:dyDescent="0.3">
      <c r="A35" s="6"/>
      <c r="B35" s="12" t="s">
        <v>14</v>
      </c>
      <c r="C35" s="13"/>
      <c r="D35" s="30" t="s">
        <v>106</v>
      </c>
      <c r="E35" s="15"/>
      <c r="F35" s="93" t="s">
        <v>39</v>
      </c>
      <c r="G35" s="15"/>
      <c r="H35" s="180">
        <f>IFERROR(AVERAGE(H36:H57),"n/a")</f>
        <v>0.7142857142857143</v>
      </c>
      <c r="I35" s="180">
        <f>IFERROR(AVERAGE(I36:I57),0)</f>
        <v>2</v>
      </c>
      <c r="J35" s="17"/>
      <c r="K35" s="19"/>
      <c r="L35" s="19"/>
      <c r="M35" s="6"/>
    </row>
    <row r="36" spans="1:13" ht="109.5" customHeight="1" x14ac:dyDescent="0.3">
      <c r="A36" s="238"/>
      <c r="B36" s="239"/>
      <c r="C36" s="218" t="s">
        <v>15</v>
      </c>
      <c r="D36" s="258" t="s">
        <v>107</v>
      </c>
      <c r="E36" s="197" t="s">
        <v>108</v>
      </c>
      <c r="F36" s="105">
        <v>1</v>
      </c>
      <c r="G36" s="246" t="s">
        <v>115</v>
      </c>
      <c r="H36" s="249">
        <f>+IF(F43=0,0,IF(F43=7,2,1))</f>
        <v>2</v>
      </c>
      <c r="I36" s="228">
        <v>2</v>
      </c>
      <c r="J36" s="252"/>
      <c r="K36" s="215"/>
      <c r="L36" s="215"/>
      <c r="M36" s="6"/>
    </row>
    <row r="37" spans="1:13" ht="42.75" customHeight="1" x14ac:dyDescent="0.3">
      <c r="A37" s="238"/>
      <c r="B37" s="239"/>
      <c r="C37" s="218"/>
      <c r="D37" s="259"/>
      <c r="E37" s="177" t="s">
        <v>109</v>
      </c>
      <c r="F37" s="103">
        <v>1</v>
      </c>
      <c r="G37" s="247"/>
      <c r="H37" s="250"/>
      <c r="I37" s="229"/>
      <c r="J37" s="253"/>
      <c r="K37" s="216"/>
      <c r="L37" s="216"/>
      <c r="M37" s="6"/>
    </row>
    <row r="38" spans="1:13" ht="45" customHeight="1" x14ac:dyDescent="0.3">
      <c r="A38" s="238"/>
      <c r="B38" s="239"/>
      <c r="C38" s="218"/>
      <c r="D38" s="259"/>
      <c r="E38" s="177" t="s">
        <v>110</v>
      </c>
      <c r="F38" s="112">
        <v>1</v>
      </c>
      <c r="G38" s="247"/>
      <c r="H38" s="250"/>
      <c r="I38" s="229"/>
      <c r="J38" s="253"/>
      <c r="K38" s="216"/>
      <c r="L38" s="216"/>
      <c r="M38" s="6"/>
    </row>
    <row r="39" spans="1:13" ht="39.75" customHeight="1" x14ac:dyDescent="0.3">
      <c r="A39" s="238"/>
      <c r="B39" s="239"/>
      <c r="C39" s="218"/>
      <c r="D39" s="259"/>
      <c r="E39" s="177" t="s">
        <v>111</v>
      </c>
      <c r="F39" s="103">
        <v>1</v>
      </c>
      <c r="G39" s="247"/>
      <c r="H39" s="250"/>
      <c r="I39" s="229"/>
      <c r="J39" s="253"/>
      <c r="K39" s="216"/>
      <c r="L39" s="216"/>
      <c r="M39" s="6"/>
    </row>
    <row r="40" spans="1:13" ht="49.5" customHeight="1" x14ac:dyDescent="0.3">
      <c r="A40" s="238"/>
      <c r="B40" s="239"/>
      <c r="C40" s="218"/>
      <c r="D40" s="259"/>
      <c r="E40" s="177" t="s">
        <v>112</v>
      </c>
      <c r="F40" s="103" t="s">
        <v>35</v>
      </c>
      <c r="G40" s="247"/>
      <c r="H40" s="250"/>
      <c r="I40" s="229"/>
      <c r="J40" s="253"/>
      <c r="K40" s="216"/>
      <c r="L40" s="216"/>
      <c r="M40" s="6"/>
    </row>
    <row r="41" spans="1:13" ht="45" customHeight="1" x14ac:dyDescent="0.3">
      <c r="A41" s="238"/>
      <c r="B41" s="239"/>
      <c r="C41" s="218"/>
      <c r="D41" s="259"/>
      <c r="E41" s="177" t="s">
        <v>113</v>
      </c>
      <c r="F41" s="112" t="s">
        <v>35</v>
      </c>
      <c r="G41" s="247"/>
      <c r="H41" s="250"/>
      <c r="I41" s="229"/>
      <c r="J41" s="253"/>
      <c r="K41" s="216"/>
      <c r="L41" s="216"/>
      <c r="M41" s="6"/>
    </row>
    <row r="42" spans="1:13" ht="30.75" customHeight="1" x14ac:dyDescent="0.3">
      <c r="A42" s="238"/>
      <c r="B42" s="239"/>
      <c r="C42" s="218"/>
      <c r="D42" s="259"/>
      <c r="E42" s="188" t="s">
        <v>114</v>
      </c>
      <c r="F42" s="113">
        <v>1</v>
      </c>
      <c r="G42" s="247"/>
      <c r="H42" s="250"/>
      <c r="I42" s="229"/>
      <c r="J42" s="253"/>
      <c r="K42" s="216"/>
      <c r="L42" s="216"/>
      <c r="M42" s="6"/>
    </row>
    <row r="43" spans="1:13" ht="31.5" customHeight="1" x14ac:dyDescent="0.3">
      <c r="A43" s="238"/>
      <c r="B43" s="239"/>
      <c r="C43" s="218"/>
      <c r="D43" s="260"/>
      <c r="E43" s="134" t="s">
        <v>49</v>
      </c>
      <c r="F43" s="133">
        <f t="array" ref="F43">SUM(IF(F36:F42=" 'n/a'",1,F36:F42))</f>
        <v>7</v>
      </c>
      <c r="G43" s="248"/>
      <c r="H43" s="251"/>
      <c r="I43" s="230"/>
      <c r="J43" s="254"/>
      <c r="K43" s="217"/>
      <c r="L43" s="217"/>
      <c r="M43" s="6"/>
    </row>
    <row r="44" spans="1:13" ht="97.5" customHeight="1" x14ac:dyDescent="0.3">
      <c r="A44" s="238"/>
      <c r="B44" s="239"/>
      <c r="C44" s="218" t="s">
        <v>16</v>
      </c>
      <c r="D44" s="258" t="s">
        <v>116</v>
      </c>
      <c r="E44" s="194" t="s">
        <v>117</v>
      </c>
      <c r="F44" s="106">
        <v>1</v>
      </c>
      <c r="G44" s="246" t="s">
        <v>119</v>
      </c>
      <c r="H44" s="249">
        <f>IF(F46=0,0,IF(F46=2,2,1))</f>
        <v>1</v>
      </c>
      <c r="I44" s="228">
        <v>2</v>
      </c>
      <c r="J44" s="252"/>
      <c r="K44" s="215"/>
      <c r="L44" s="215"/>
      <c r="M44" s="6"/>
    </row>
    <row r="45" spans="1:13" ht="63" customHeight="1" x14ac:dyDescent="0.3">
      <c r="A45" s="238"/>
      <c r="B45" s="239"/>
      <c r="C45" s="218"/>
      <c r="D45" s="259"/>
      <c r="E45" s="188" t="s">
        <v>118</v>
      </c>
      <c r="F45" s="113">
        <v>0</v>
      </c>
      <c r="G45" s="247"/>
      <c r="H45" s="250"/>
      <c r="I45" s="229"/>
      <c r="J45" s="253"/>
      <c r="K45" s="216"/>
      <c r="L45" s="216"/>
      <c r="M45" s="6"/>
    </row>
    <row r="46" spans="1:13" ht="17.100000000000001" customHeight="1" x14ac:dyDescent="0.3">
      <c r="A46" s="238"/>
      <c r="B46" s="239"/>
      <c r="C46" s="218"/>
      <c r="D46" s="260"/>
      <c r="E46" s="130" t="s">
        <v>49</v>
      </c>
      <c r="F46" s="133">
        <f t="array" ref="F46">SUM(IF(F44:F45=" 'n/a'",1,F44:F45))</f>
        <v>1</v>
      </c>
      <c r="G46" s="248"/>
      <c r="H46" s="251"/>
      <c r="I46" s="230"/>
      <c r="J46" s="254"/>
      <c r="K46" s="217"/>
      <c r="L46" s="217"/>
      <c r="M46" s="6"/>
    </row>
    <row r="47" spans="1:13" ht="141.75" customHeight="1" x14ac:dyDescent="0.3">
      <c r="A47" s="6"/>
      <c r="B47" s="31"/>
      <c r="C47" s="52" t="s">
        <v>17</v>
      </c>
      <c r="D47" s="32" t="s">
        <v>120</v>
      </c>
      <c r="E47" s="22" t="s">
        <v>121</v>
      </c>
      <c r="F47" s="99"/>
      <c r="G47" s="51"/>
      <c r="H47" s="100">
        <v>0</v>
      </c>
      <c r="I47" s="23">
        <v>2</v>
      </c>
      <c r="J47" s="24"/>
      <c r="K47" s="25"/>
      <c r="L47" s="25"/>
      <c r="M47" s="6"/>
    </row>
    <row r="48" spans="1:13" ht="45.75" customHeight="1" x14ac:dyDescent="0.3">
      <c r="A48" s="238"/>
      <c r="B48" s="239"/>
      <c r="C48" s="218" t="s">
        <v>18</v>
      </c>
      <c r="D48" s="258" t="s">
        <v>122</v>
      </c>
      <c r="E48" s="194" t="s">
        <v>123</v>
      </c>
      <c r="F48" s="106"/>
      <c r="G48" s="255" t="s">
        <v>127</v>
      </c>
      <c r="H48" s="249">
        <f>IF(F52=0,0,IF(F52=4,2,1))</f>
        <v>0</v>
      </c>
      <c r="I48" s="228">
        <v>2</v>
      </c>
      <c r="J48" s="252"/>
      <c r="K48" s="215"/>
      <c r="L48" s="215"/>
      <c r="M48" s="6"/>
    </row>
    <row r="49" spans="1:13" ht="52.5" customHeight="1" x14ac:dyDescent="0.3">
      <c r="A49" s="238"/>
      <c r="B49" s="239"/>
      <c r="C49" s="218"/>
      <c r="D49" s="259"/>
      <c r="E49" s="177" t="s">
        <v>124</v>
      </c>
      <c r="F49" s="112"/>
      <c r="G49" s="256"/>
      <c r="H49" s="250"/>
      <c r="I49" s="229"/>
      <c r="J49" s="253"/>
      <c r="K49" s="216"/>
      <c r="L49" s="216"/>
      <c r="M49" s="6"/>
    </row>
    <row r="50" spans="1:13" ht="78" customHeight="1" x14ac:dyDescent="0.3">
      <c r="A50" s="238"/>
      <c r="B50" s="239"/>
      <c r="C50" s="218"/>
      <c r="D50" s="259"/>
      <c r="E50" s="177" t="s">
        <v>125</v>
      </c>
      <c r="F50" s="103"/>
      <c r="G50" s="256"/>
      <c r="H50" s="250"/>
      <c r="I50" s="229"/>
      <c r="J50" s="253"/>
      <c r="K50" s="216"/>
      <c r="L50" s="216"/>
      <c r="M50" s="6"/>
    </row>
    <row r="51" spans="1:13" ht="54" customHeight="1" x14ac:dyDescent="0.3">
      <c r="A51" s="238"/>
      <c r="B51" s="239"/>
      <c r="C51" s="218"/>
      <c r="D51" s="259"/>
      <c r="E51" s="198" t="s">
        <v>126</v>
      </c>
      <c r="F51" s="113"/>
      <c r="G51" s="256"/>
      <c r="H51" s="250"/>
      <c r="I51" s="229"/>
      <c r="J51" s="253"/>
      <c r="K51" s="216"/>
      <c r="L51" s="216"/>
      <c r="M51" s="6"/>
    </row>
    <row r="52" spans="1:13" ht="18.600000000000001" customHeight="1" x14ac:dyDescent="0.3">
      <c r="A52" s="238"/>
      <c r="B52" s="239"/>
      <c r="C52" s="218"/>
      <c r="D52" s="260"/>
      <c r="E52" s="130" t="s">
        <v>49</v>
      </c>
      <c r="F52" s="133">
        <f t="array" ref="F52">SUM(IF(F48:F51=" 'n/a'",1,F48:F51))</f>
        <v>0</v>
      </c>
      <c r="G52" s="257"/>
      <c r="H52" s="251"/>
      <c r="I52" s="230"/>
      <c r="J52" s="254"/>
      <c r="K52" s="217"/>
      <c r="L52" s="217"/>
      <c r="M52" s="6"/>
    </row>
    <row r="53" spans="1:13" ht="84.75" customHeight="1" x14ac:dyDescent="0.3">
      <c r="A53" s="238"/>
      <c r="B53" s="239"/>
      <c r="C53" s="218" t="s">
        <v>19</v>
      </c>
      <c r="D53" s="261" t="s">
        <v>128</v>
      </c>
      <c r="E53" s="194" t="s">
        <v>129</v>
      </c>
      <c r="F53" s="114"/>
      <c r="G53" s="246" t="s">
        <v>131</v>
      </c>
      <c r="H53" s="249">
        <f>IF(F55=0,0,IF(F55=2,2,1))</f>
        <v>0</v>
      </c>
      <c r="I53" s="228">
        <v>2</v>
      </c>
      <c r="J53" s="252"/>
      <c r="K53" s="215"/>
      <c r="L53" s="215"/>
      <c r="M53" s="6"/>
    </row>
    <row r="54" spans="1:13" ht="51" customHeight="1" x14ac:dyDescent="0.3">
      <c r="A54" s="238"/>
      <c r="B54" s="239"/>
      <c r="C54" s="218"/>
      <c r="D54" s="262"/>
      <c r="E54" s="193" t="s">
        <v>130</v>
      </c>
      <c r="F54" s="115"/>
      <c r="G54" s="247"/>
      <c r="H54" s="250"/>
      <c r="I54" s="229"/>
      <c r="J54" s="253"/>
      <c r="K54" s="216"/>
      <c r="L54" s="216"/>
      <c r="M54" s="6"/>
    </row>
    <row r="55" spans="1:13" ht="33" customHeight="1" x14ac:dyDescent="0.3">
      <c r="A55" s="238"/>
      <c r="B55" s="239"/>
      <c r="C55" s="218"/>
      <c r="D55" s="263"/>
      <c r="E55" s="130" t="s">
        <v>49</v>
      </c>
      <c r="F55" s="133">
        <f t="array" ref="F55">SUM(IF(F53:F54=" 'n/a'",1,F53:F54))</f>
        <v>0</v>
      </c>
      <c r="G55" s="248"/>
      <c r="H55" s="251"/>
      <c r="I55" s="230"/>
      <c r="J55" s="254"/>
      <c r="K55" s="217"/>
      <c r="L55" s="217"/>
      <c r="M55" s="6"/>
    </row>
    <row r="56" spans="1:13" ht="134.1" customHeight="1" x14ac:dyDescent="0.3">
      <c r="A56" s="6"/>
      <c r="B56" s="31"/>
      <c r="C56" s="53" t="s">
        <v>20</v>
      </c>
      <c r="D56" s="32" t="s">
        <v>132</v>
      </c>
      <c r="E56" s="22" t="s">
        <v>133</v>
      </c>
      <c r="F56" s="51"/>
      <c r="G56" s="51"/>
      <c r="H56" s="101">
        <v>1</v>
      </c>
      <c r="I56" s="34">
        <v>2</v>
      </c>
      <c r="J56" s="24"/>
      <c r="K56" s="25"/>
      <c r="L56" s="25"/>
      <c r="M56" s="6"/>
    </row>
    <row r="57" spans="1:13" s="33" customFormat="1" ht="114" customHeight="1" thickBot="1" x14ac:dyDescent="0.35">
      <c r="A57" s="6"/>
      <c r="B57" s="31"/>
      <c r="C57" s="52" t="s">
        <v>21</v>
      </c>
      <c r="D57" s="32" t="s">
        <v>134</v>
      </c>
      <c r="E57" s="22" t="s">
        <v>135</v>
      </c>
      <c r="F57" s="51"/>
      <c r="G57" s="51"/>
      <c r="H57" s="100">
        <v>1</v>
      </c>
      <c r="I57" s="23">
        <v>2</v>
      </c>
      <c r="J57" s="24"/>
      <c r="K57" s="25"/>
      <c r="L57" s="25"/>
      <c r="M57" s="6"/>
    </row>
    <row r="58" spans="1:13" ht="21.9" customHeight="1" thickTop="1" x14ac:dyDescent="0.3">
      <c r="A58" s="6"/>
      <c r="B58" s="12" t="s">
        <v>22</v>
      </c>
      <c r="C58" s="13"/>
      <c r="D58" s="30" t="s">
        <v>136</v>
      </c>
      <c r="E58" s="15"/>
      <c r="F58" s="182" t="s">
        <v>39</v>
      </c>
      <c r="G58" s="15"/>
      <c r="H58" s="180">
        <f>IFERROR(AVERAGE(H59:H86),"n/a")</f>
        <v>0.125</v>
      </c>
      <c r="I58" s="180">
        <f>IFERROR(AVERAGE(I59:I86),0)</f>
        <v>2</v>
      </c>
      <c r="J58" s="17"/>
      <c r="K58" s="19"/>
      <c r="L58" s="19"/>
      <c r="M58" s="6"/>
    </row>
    <row r="59" spans="1:13" ht="33" customHeight="1" x14ac:dyDescent="0.3">
      <c r="A59" s="238"/>
      <c r="B59" s="239"/>
      <c r="C59" s="218" t="s">
        <v>23</v>
      </c>
      <c r="D59" s="258" t="s">
        <v>137</v>
      </c>
      <c r="E59" s="197" t="s">
        <v>138</v>
      </c>
      <c r="F59" s="116"/>
      <c r="G59" s="255" t="s">
        <v>141</v>
      </c>
      <c r="H59" s="249">
        <f>IF(F62=0,0,IF(F62=3,2,1))</f>
        <v>0</v>
      </c>
      <c r="I59" s="228">
        <v>2</v>
      </c>
      <c r="J59" s="252"/>
      <c r="K59" s="215"/>
      <c r="L59" s="215"/>
      <c r="M59" s="6"/>
    </row>
    <row r="60" spans="1:13" ht="44.25" customHeight="1" x14ac:dyDescent="0.3">
      <c r="A60" s="238"/>
      <c r="B60" s="239"/>
      <c r="C60" s="218"/>
      <c r="D60" s="259"/>
      <c r="E60" s="177" t="s">
        <v>139</v>
      </c>
      <c r="F60" s="115"/>
      <c r="G60" s="256"/>
      <c r="H60" s="250"/>
      <c r="I60" s="229"/>
      <c r="J60" s="253"/>
      <c r="K60" s="216"/>
      <c r="L60" s="216"/>
      <c r="M60" s="6"/>
    </row>
    <row r="61" spans="1:13" ht="57.75" customHeight="1" x14ac:dyDescent="0.3">
      <c r="A61" s="238"/>
      <c r="B61" s="239"/>
      <c r="C61" s="218"/>
      <c r="D61" s="259"/>
      <c r="E61" s="188" t="s">
        <v>140</v>
      </c>
      <c r="F61" s="117"/>
      <c r="G61" s="256"/>
      <c r="H61" s="250"/>
      <c r="I61" s="229"/>
      <c r="J61" s="253"/>
      <c r="K61" s="216"/>
      <c r="L61" s="216"/>
      <c r="M61" s="6"/>
    </row>
    <row r="62" spans="1:13" ht="20.100000000000001" customHeight="1" x14ac:dyDescent="0.3">
      <c r="A62" s="238"/>
      <c r="B62" s="239"/>
      <c r="C62" s="218"/>
      <c r="D62" s="260"/>
      <c r="E62" s="130" t="s">
        <v>49</v>
      </c>
      <c r="F62" s="133">
        <f t="array" ref="F62">SUM(IF(F59:F61=" 'n/a'",1,F59:F61))</f>
        <v>0</v>
      </c>
      <c r="G62" s="257"/>
      <c r="H62" s="251"/>
      <c r="I62" s="230"/>
      <c r="J62" s="254"/>
      <c r="K62" s="217"/>
      <c r="L62" s="217"/>
      <c r="M62" s="6"/>
    </row>
    <row r="63" spans="1:13" ht="66.75" customHeight="1" x14ac:dyDescent="0.3">
      <c r="A63" s="238"/>
      <c r="B63" s="239"/>
      <c r="C63" s="218" t="s">
        <v>24</v>
      </c>
      <c r="D63" s="258" t="s">
        <v>142</v>
      </c>
      <c r="E63" s="194" t="s">
        <v>143</v>
      </c>
      <c r="F63" s="114"/>
      <c r="G63" s="255" t="s">
        <v>146</v>
      </c>
      <c r="H63" s="249">
        <f>IF(F66=0,0,IF(F66=3,2,1))</f>
        <v>0</v>
      </c>
      <c r="I63" s="228">
        <v>2</v>
      </c>
      <c r="J63" s="252"/>
      <c r="K63" s="215"/>
      <c r="L63" s="215"/>
      <c r="M63" s="6"/>
    </row>
    <row r="64" spans="1:13" ht="76.5" customHeight="1" x14ac:dyDescent="0.3">
      <c r="A64" s="238"/>
      <c r="B64" s="239"/>
      <c r="C64" s="218"/>
      <c r="D64" s="259"/>
      <c r="E64" s="177" t="s">
        <v>144</v>
      </c>
      <c r="F64" s="118"/>
      <c r="G64" s="256"/>
      <c r="H64" s="250"/>
      <c r="I64" s="229"/>
      <c r="J64" s="253"/>
      <c r="K64" s="216"/>
      <c r="L64" s="216"/>
      <c r="M64" s="6"/>
    </row>
    <row r="65" spans="1:13" ht="52.5" customHeight="1" x14ac:dyDescent="0.3">
      <c r="A65" s="238"/>
      <c r="B65" s="239"/>
      <c r="C65" s="218"/>
      <c r="D65" s="259"/>
      <c r="E65" s="188" t="s">
        <v>145</v>
      </c>
      <c r="F65" s="107"/>
      <c r="G65" s="256"/>
      <c r="H65" s="250"/>
      <c r="I65" s="229"/>
      <c r="J65" s="253"/>
      <c r="K65" s="216"/>
      <c r="L65" s="216"/>
      <c r="M65" s="6"/>
    </row>
    <row r="66" spans="1:13" ht="15.9" customHeight="1" x14ac:dyDescent="0.3">
      <c r="A66" s="238"/>
      <c r="B66" s="239"/>
      <c r="C66" s="218"/>
      <c r="D66" s="260"/>
      <c r="E66" s="130" t="s">
        <v>49</v>
      </c>
      <c r="F66" s="133">
        <f t="array" ref="F66">SUM(IF(F63:F65=" 'n/a'",1,F63:F65))</f>
        <v>0</v>
      </c>
      <c r="G66" s="257"/>
      <c r="H66" s="251"/>
      <c r="I66" s="230"/>
      <c r="J66" s="254"/>
      <c r="K66" s="217"/>
      <c r="L66" s="217"/>
      <c r="M66" s="6"/>
    </row>
    <row r="67" spans="1:13" ht="30.6" customHeight="1" x14ac:dyDescent="0.3">
      <c r="A67" s="238"/>
      <c r="B67" s="239"/>
      <c r="C67" s="218" t="s">
        <v>25</v>
      </c>
      <c r="D67" s="258" t="s">
        <v>147</v>
      </c>
      <c r="E67" s="194" t="s">
        <v>148</v>
      </c>
      <c r="F67" s="116"/>
      <c r="G67" s="255" t="s">
        <v>152</v>
      </c>
      <c r="H67" s="249">
        <f>IF(F71=0,0,IF(F71=4,2,1))</f>
        <v>0</v>
      </c>
      <c r="I67" s="228">
        <v>2</v>
      </c>
      <c r="J67" s="252"/>
      <c r="K67" s="215"/>
      <c r="L67" s="215"/>
      <c r="M67" s="6"/>
    </row>
    <row r="68" spans="1:13" ht="30.9" customHeight="1" x14ac:dyDescent="0.3">
      <c r="A68" s="238"/>
      <c r="B68" s="239"/>
      <c r="C68" s="218"/>
      <c r="D68" s="259"/>
      <c r="E68" s="177" t="s">
        <v>149</v>
      </c>
      <c r="F68" s="115"/>
      <c r="G68" s="256"/>
      <c r="H68" s="250"/>
      <c r="I68" s="229"/>
      <c r="J68" s="253"/>
      <c r="K68" s="216"/>
      <c r="L68" s="216"/>
      <c r="M68" s="6"/>
    </row>
    <row r="69" spans="1:13" ht="29.4" customHeight="1" x14ac:dyDescent="0.3">
      <c r="A69" s="238"/>
      <c r="B69" s="239"/>
      <c r="C69" s="218"/>
      <c r="D69" s="259"/>
      <c r="E69" s="177" t="s">
        <v>150</v>
      </c>
      <c r="F69" s="115"/>
      <c r="G69" s="256"/>
      <c r="H69" s="250"/>
      <c r="I69" s="229"/>
      <c r="J69" s="253"/>
      <c r="K69" s="216"/>
      <c r="L69" s="216"/>
      <c r="M69" s="6"/>
    </row>
    <row r="70" spans="1:13" ht="44.25" customHeight="1" x14ac:dyDescent="0.3">
      <c r="A70" s="238"/>
      <c r="B70" s="239"/>
      <c r="C70" s="218"/>
      <c r="D70" s="259"/>
      <c r="E70" s="188" t="s">
        <v>151</v>
      </c>
      <c r="F70" s="117"/>
      <c r="G70" s="256"/>
      <c r="H70" s="250"/>
      <c r="I70" s="229"/>
      <c r="J70" s="253"/>
      <c r="K70" s="216"/>
      <c r="L70" s="216"/>
      <c r="M70" s="6"/>
    </row>
    <row r="71" spans="1:13" ht="50.25" customHeight="1" x14ac:dyDescent="0.3">
      <c r="A71" s="238"/>
      <c r="B71" s="239"/>
      <c r="C71" s="218"/>
      <c r="D71" s="260"/>
      <c r="E71" s="130" t="s">
        <v>49</v>
      </c>
      <c r="F71" s="133">
        <f t="array" ref="F71">SUM(IF(F67:F70=" 'n/a'",1,F67:F70))</f>
        <v>0</v>
      </c>
      <c r="G71" s="257"/>
      <c r="H71" s="251"/>
      <c r="I71" s="230"/>
      <c r="J71" s="254"/>
      <c r="K71" s="217"/>
      <c r="L71" s="217"/>
      <c r="M71" s="6"/>
    </row>
    <row r="72" spans="1:13" ht="62.1" customHeight="1" x14ac:dyDescent="0.3">
      <c r="A72" s="238"/>
      <c r="B72" s="239"/>
      <c r="C72" s="218" t="s">
        <v>26</v>
      </c>
      <c r="D72" s="258" t="s">
        <v>153</v>
      </c>
      <c r="E72" s="194" t="s">
        <v>154</v>
      </c>
      <c r="F72" s="116"/>
      <c r="G72" s="255" t="s">
        <v>156</v>
      </c>
      <c r="H72" s="249">
        <f>IF(F74=0,0,IF(F74=2,2,1))</f>
        <v>0</v>
      </c>
      <c r="I72" s="228">
        <v>2</v>
      </c>
      <c r="J72" s="252"/>
      <c r="K72" s="215"/>
      <c r="L72" s="215"/>
      <c r="M72" s="6"/>
    </row>
    <row r="73" spans="1:13" ht="79.5" customHeight="1" x14ac:dyDescent="0.3">
      <c r="A73" s="238"/>
      <c r="B73" s="239"/>
      <c r="C73" s="218"/>
      <c r="D73" s="259"/>
      <c r="E73" s="188" t="s">
        <v>155</v>
      </c>
      <c r="F73" s="117"/>
      <c r="G73" s="256"/>
      <c r="H73" s="250"/>
      <c r="I73" s="229"/>
      <c r="J73" s="253"/>
      <c r="K73" s="216"/>
      <c r="L73" s="216"/>
      <c r="M73" s="6"/>
    </row>
    <row r="74" spans="1:13" ht="17.399999999999999" customHeight="1" x14ac:dyDescent="0.3">
      <c r="A74" s="238"/>
      <c r="B74" s="239"/>
      <c r="C74" s="218"/>
      <c r="D74" s="260"/>
      <c r="E74" s="130" t="s">
        <v>49</v>
      </c>
      <c r="F74" s="133">
        <f t="array" ref="F74">SUM(IF(F72:F73=" 'n/a'",1,F72:F73))</f>
        <v>0</v>
      </c>
      <c r="G74" s="257"/>
      <c r="H74" s="251"/>
      <c r="I74" s="230"/>
      <c r="J74" s="254"/>
      <c r="K74" s="217"/>
      <c r="L74" s="217"/>
      <c r="M74" s="6"/>
    </row>
    <row r="75" spans="1:13" ht="70.5" customHeight="1" x14ac:dyDescent="0.3">
      <c r="A75" s="238"/>
      <c r="B75" s="239"/>
      <c r="C75" s="218" t="s">
        <v>27</v>
      </c>
      <c r="D75" s="258" t="s">
        <v>157</v>
      </c>
      <c r="E75" s="194" t="s">
        <v>158</v>
      </c>
      <c r="F75" s="116"/>
      <c r="G75" s="255" t="s">
        <v>161</v>
      </c>
      <c r="H75" s="249">
        <f>IF(F78=0,0,IF(F78=3,2,1))</f>
        <v>0</v>
      </c>
      <c r="I75" s="228">
        <v>2</v>
      </c>
      <c r="J75" s="252"/>
      <c r="K75" s="215"/>
      <c r="L75" s="215"/>
      <c r="M75" s="6"/>
    </row>
    <row r="76" spans="1:13" ht="67.5" customHeight="1" x14ac:dyDescent="0.3">
      <c r="A76" s="238"/>
      <c r="B76" s="239"/>
      <c r="C76" s="218"/>
      <c r="D76" s="259"/>
      <c r="E76" s="177" t="s">
        <v>159</v>
      </c>
      <c r="F76" s="115"/>
      <c r="G76" s="256"/>
      <c r="H76" s="250"/>
      <c r="I76" s="229"/>
      <c r="J76" s="253"/>
      <c r="K76" s="216"/>
      <c r="L76" s="216"/>
      <c r="M76" s="6"/>
    </row>
    <row r="77" spans="1:13" s="33" customFormat="1" ht="51" customHeight="1" x14ac:dyDescent="0.3">
      <c r="A77" s="238"/>
      <c r="B77" s="239"/>
      <c r="C77" s="218"/>
      <c r="D77" s="259"/>
      <c r="E77" s="188" t="s">
        <v>160</v>
      </c>
      <c r="F77" s="117"/>
      <c r="G77" s="256"/>
      <c r="H77" s="250"/>
      <c r="I77" s="229"/>
      <c r="J77" s="253"/>
      <c r="K77" s="216"/>
      <c r="L77" s="216"/>
      <c r="M77" s="6"/>
    </row>
    <row r="78" spans="1:13" s="33" customFormat="1" ht="18" customHeight="1" x14ac:dyDescent="0.3">
      <c r="A78" s="238"/>
      <c r="B78" s="239"/>
      <c r="C78" s="218"/>
      <c r="D78" s="260"/>
      <c r="E78" s="130" t="s">
        <v>49</v>
      </c>
      <c r="F78" s="133">
        <f t="array" ref="F78">SUM(IF(F75:F77=" 'n/a'",1,F75:F77))</f>
        <v>0</v>
      </c>
      <c r="G78" s="257"/>
      <c r="H78" s="251"/>
      <c r="I78" s="230"/>
      <c r="J78" s="254"/>
      <c r="K78" s="217"/>
      <c r="L78" s="217"/>
      <c r="M78" s="6"/>
    </row>
    <row r="79" spans="1:13" s="33" customFormat="1" ht="39.9" customHeight="1" x14ac:dyDescent="0.3">
      <c r="A79" s="238"/>
      <c r="B79" s="239"/>
      <c r="C79" s="218" t="s">
        <v>28</v>
      </c>
      <c r="D79" s="258" t="s">
        <v>162</v>
      </c>
      <c r="E79" s="174" t="s">
        <v>163</v>
      </c>
      <c r="F79" s="114"/>
      <c r="G79" s="255" t="s">
        <v>165</v>
      </c>
      <c r="H79" s="249">
        <f>IF(F81=0,0,IF(F81=2,2,1))</f>
        <v>0</v>
      </c>
      <c r="I79" s="228">
        <v>2</v>
      </c>
      <c r="J79" s="252"/>
      <c r="K79" s="215"/>
      <c r="L79" s="215"/>
      <c r="M79" s="6"/>
    </row>
    <row r="80" spans="1:13" s="33" customFormat="1" ht="66" customHeight="1" x14ac:dyDescent="0.3">
      <c r="A80" s="238"/>
      <c r="B80" s="239"/>
      <c r="C80" s="218"/>
      <c r="D80" s="259"/>
      <c r="E80" s="188" t="s">
        <v>164</v>
      </c>
      <c r="F80" s="107"/>
      <c r="G80" s="256"/>
      <c r="H80" s="250"/>
      <c r="I80" s="229"/>
      <c r="J80" s="253"/>
      <c r="K80" s="216"/>
      <c r="L80" s="216"/>
      <c r="M80" s="6"/>
    </row>
    <row r="81" spans="1:13" s="33" customFormat="1" ht="35.25" customHeight="1" x14ac:dyDescent="0.3">
      <c r="A81" s="238"/>
      <c r="B81" s="239"/>
      <c r="C81" s="218"/>
      <c r="D81" s="260"/>
      <c r="E81" s="130" t="s">
        <v>49</v>
      </c>
      <c r="F81" s="133">
        <f t="array" ref="F81">SUM(IF(F79:F80=" 'n/a'",1,F79:F80))</f>
        <v>0</v>
      </c>
      <c r="G81" s="257"/>
      <c r="H81" s="251"/>
      <c r="I81" s="230"/>
      <c r="J81" s="254"/>
      <c r="K81" s="217"/>
      <c r="L81" s="217"/>
      <c r="M81" s="6"/>
    </row>
    <row r="82" spans="1:13" s="33" customFormat="1" ht="47.25" customHeight="1" x14ac:dyDescent="0.3">
      <c r="A82" s="238"/>
      <c r="B82" s="239"/>
      <c r="C82" s="218" t="s">
        <v>29</v>
      </c>
      <c r="D82" s="258" t="s">
        <v>166</v>
      </c>
      <c r="E82" s="194" t="s">
        <v>167</v>
      </c>
      <c r="F82" s="116"/>
      <c r="G82" s="255" t="s">
        <v>170</v>
      </c>
      <c r="H82" s="249">
        <f>IF(F85=0,0,IF(F85=3,2,1))</f>
        <v>0</v>
      </c>
      <c r="I82" s="228">
        <v>2</v>
      </c>
      <c r="J82" s="252"/>
      <c r="K82" s="215"/>
      <c r="L82" s="215"/>
      <c r="M82" s="6"/>
    </row>
    <row r="83" spans="1:13" s="33" customFormat="1" ht="39.75" customHeight="1" x14ac:dyDescent="0.3">
      <c r="A83" s="238"/>
      <c r="B83" s="239"/>
      <c r="C83" s="218"/>
      <c r="D83" s="259"/>
      <c r="E83" s="177" t="s">
        <v>168</v>
      </c>
      <c r="F83" s="115"/>
      <c r="G83" s="256"/>
      <c r="H83" s="250"/>
      <c r="I83" s="229"/>
      <c r="J83" s="253"/>
      <c r="K83" s="216"/>
      <c r="L83" s="216"/>
      <c r="M83" s="6"/>
    </row>
    <row r="84" spans="1:13" s="33" customFormat="1" ht="42.75" customHeight="1" x14ac:dyDescent="0.3">
      <c r="A84" s="238"/>
      <c r="B84" s="239"/>
      <c r="C84" s="218"/>
      <c r="D84" s="259"/>
      <c r="E84" s="177" t="s">
        <v>169</v>
      </c>
      <c r="F84" s="117"/>
      <c r="G84" s="256"/>
      <c r="H84" s="250"/>
      <c r="I84" s="229"/>
      <c r="J84" s="253"/>
      <c r="K84" s="216"/>
      <c r="L84" s="216"/>
      <c r="M84" s="6"/>
    </row>
    <row r="85" spans="1:13" s="33" customFormat="1" ht="18.600000000000001" customHeight="1" x14ac:dyDescent="0.3">
      <c r="A85" s="238"/>
      <c r="B85" s="239"/>
      <c r="C85" s="218"/>
      <c r="D85" s="260"/>
      <c r="E85" s="130" t="s">
        <v>49</v>
      </c>
      <c r="F85" s="133">
        <f t="array" ref="F85">SUM(IF(F82:F84=" 'n/a'",1,F82:F84))</f>
        <v>0</v>
      </c>
      <c r="G85" s="257"/>
      <c r="H85" s="251"/>
      <c r="I85" s="230"/>
      <c r="J85" s="254"/>
      <c r="K85" s="217"/>
      <c r="L85" s="217"/>
      <c r="M85" s="6"/>
    </row>
    <row r="86" spans="1:13" ht="150" customHeight="1" thickBot="1" x14ac:dyDescent="0.35">
      <c r="A86" s="6"/>
      <c r="B86" s="31"/>
      <c r="C86" s="52" t="s">
        <v>30</v>
      </c>
      <c r="D86" s="32" t="s">
        <v>171</v>
      </c>
      <c r="E86" s="199" t="s">
        <v>172</v>
      </c>
      <c r="F86" s="51"/>
      <c r="G86" s="51"/>
      <c r="H86" s="100">
        <v>1</v>
      </c>
      <c r="I86" s="23">
        <v>2</v>
      </c>
      <c r="J86" s="24"/>
      <c r="K86" s="25"/>
      <c r="L86" s="25"/>
      <c r="M86" s="6"/>
    </row>
    <row r="87" spans="1:13" ht="37.5" customHeight="1" thickTop="1" x14ac:dyDescent="0.3">
      <c r="A87" s="56"/>
      <c r="B87" s="187" t="s">
        <v>51</v>
      </c>
      <c r="C87" s="13"/>
      <c r="D87" s="57" t="s">
        <v>173</v>
      </c>
      <c r="E87" s="55"/>
      <c r="F87" s="94" t="s">
        <v>40</v>
      </c>
      <c r="G87" s="55"/>
      <c r="H87" s="183">
        <f>IFERROR(AVERAGE(H88:H94),"n/a")</f>
        <v>0</v>
      </c>
      <c r="I87" s="183">
        <f>IFERROR(AVERAGE(I92:I129),0)</f>
        <v>2</v>
      </c>
      <c r="J87" s="58"/>
      <c r="K87" s="59"/>
      <c r="L87" s="59"/>
      <c r="M87" s="56"/>
    </row>
    <row r="88" spans="1:13" ht="19.5" customHeight="1" x14ac:dyDescent="0.3">
      <c r="A88" s="238"/>
      <c r="B88" s="264"/>
      <c r="C88" s="265" t="s">
        <v>52</v>
      </c>
      <c r="D88" s="266" t="s">
        <v>174</v>
      </c>
      <c r="E88" s="190" t="s">
        <v>175</v>
      </c>
      <c r="F88" s="114"/>
      <c r="G88" s="255" t="s">
        <v>178</v>
      </c>
      <c r="H88" s="267">
        <f>IF(F91=0,0,IF(F91=3,2,1))</f>
        <v>0</v>
      </c>
      <c r="I88" s="268">
        <v>2</v>
      </c>
      <c r="J88" s="234"/>
      <c r="K88" s="234"/>
      <c r="L88" s="234"/>
      <c r="M88" s="6"/>
    </row>
    <row r="89" spans="1:13" ht="18.600000000000001" customHeight="1" x14ac:dyDescent="0.3">
      <c r="A89" s="238"/>
      <c r="B89" s="264"/>
      <c r="C89" s="265"/>
      <c r="D89" s="259"/>
      <c r="E89" s="177" t="s">
        <v>176</v>
      </c>
      <c r="F89" s="118"/>
      <c r="G89" s="256"/>
      <c r="H89" s="250"/>
      <c r="I89" s="229"/>
      <c r="J89" s="232"/>
      <c r="K89" s="232"/>
      <c r="L89" s="232"/>
      <c r="M89" s="6"/>
    </row>
    <row r="90" spans="1:13" ht="51.75" customHeight="1" x14ac:dyDescent="0.3">
      <c r="A90" s="238"/>
      <c r="B90" s="264"/>
      <c r="C90" s="265"/>
      <c r="D90" s="259"/>
      <c r="E90" s="177" t="s">
        <v>177</v>
      </c>
      <c r="F90" s="107"/>
      <c r="G90" s="256"/>
      <c r="H90" s="250"/>
      <c r="I90" s="229"/>
      <c r="J90" s="232"/>
      <c r="K90" s="232"/>
      <c r="L90" s="232"/>
      <c r="M90" s="6"/>
    </row>
    <row r="91" spans="1:13" ht="27.75" customHeight="1" x14ac:dyDescent="0.3">
      <c r="A91" s="238"/>
      <c r="B91" s="264"/>
      <c r="C91" s="265"/>
      <c r="D91" s="260"/>
      <c r="E91" s="134" t="s">
        <v>49</v>
      </c>
      <c r="F91" s="133">
        <f t="array" ref="F91">SUM(IF(F88:F90=" 'n/a'",1,F88:F90))</f>
        <v>0</v>
      </c>
      <c r="G91" s="256"/>
      <c r="H91" s="250"/>
      <c r="I91" s="229"/>
      <c r="J91" s="233"/>
      <c r="K91" s="233"/>
      <c r="L91" s="233"/>
      <c r="M91" s="6"/>
    </row>
    <row r="92" spans="1:13" ht="27.9" customHeight="1" x14ac:dyDescent="0.3">
      <c r="A92" s="238"/>
      <c r="B92" s="239"/>
      <c r="C92" s="265" t="s">
        <v>53</v>
      </c>
      <c r="D92" s="258" t="s">
        <v>179</v>
      </c>
      <c r="E92" s="175" t="s">
        <v>180</v>
      </c>
      <c r="F92" s="116"/>
      <c r="G92" s="255" t="s">
        <v>183</v>
      </c>
      <c r="H92" s="249">
        <f>IF(F95=0,0,IF(F95=3,2,1))</f>
        <v>0</v>
      </c>
      <c r="I92" s="228">
        <v>2</v>
      </c>
      <c r="J92" s="253"/>
      <c r="K92" s="215"/>
      <c r="L92" s="215"/>
      <c r="M92" s="6"/>
    </row>
    <row r="93" spans="1:13" ht="27.9" customHeight="1" x14ac:dyDescent="0.3">
      <c r="A93" s="238"/>
      <c r="B93" s="239"/>
      <c r="C93" s="265"/>
      <c r="D93" s="259"/>
      <c r="E93" s="176" t="s">
        <v>181</v>
      </c>
      <c r="F93" s="115"/>
      <c r="G93" s="256"/>
      <c r="H93" s="250"/>
      <c r="I93" s="229"/>
      <c r="J93" s="253"/>
      <c r="K93" s="216"/>
      <c r="L93" s="216"/>
      <c r="M93" s="6"/>
    </row>
    <row r="94" spans="1:13" ht="40.5" customHeight="1" x14ac:dyDescent="0.3">
      <c r="A94" s="238"/>
      <c r="B94" s="239"/>
      <c r="C94" s="265"/>
      <c r="D94" s="259"/>
      <c r="E94" s="176" t="s">
        <v>182</v>
      </c>
      <c r="F94" s="115"/>
      <c r="G94" s="256"/>
      <c r="H94" s="250"/>
      <c r="I94" s="229"/>
      <c r="J94" s="253"/>
      <c r="K94" s="216"/>
      <c r="L94" s="216"/>
      <c r="M94" s="6"/>
    </row>
    <row r="95" spans="1:13" ht="33.9" customHeight="1" thickBot="1" x14ac:dyDescent="0.35">
      <c r="A95" s="238"/>
      <c r="B95" s="269"/>
      <c r="C95" s="270"/>
      <c r="D95" s="271"/>
      <c r="E95" s="130" t="s">
        <v>49</v>
      </c>
      <c r="F95" s="133">
        <f t="array" ref="F95">SUM(IF(F92:F94=" 'n/a'",1,F92:F94))</f>
        <v>0</v>
      </c>
      <c r="G95" s="272"/>
      <c r="H95" s="273"/>
      <c r="I95" s="274"/>
      <c r="J95" s="275"/>
      <c r="K95" s="235"/>
      <c r="L95" s="235"/>
      <c r="M95" s="6"/>
    </row>
    <row r="96" spans="1:13" ht="24.9" customHeight="1" thickTop="1" x14ac:dyDescent="0.3">
      <c r="A96" s="56"/>
      <c r="B96" s="12" t="s">
        <v>41</v>
      </c>
      <c r="C96" s="13"/>
      <c r="D96" s="57" t="s">
        <v>184</v>
      </c>
      <c r="E96" s="55"/>
      <c r="F96" s="91" t="s">
        <v>40</v>
      </c>
      <c r="G96" s="55"/>
      <c r="H96" s="183">
        <f>IFERROR(AVERAGE(H97:H107),"n/a")</f>
        <v>0</v>
      </c>
      <c r="I96" s="183">
        <f>IFERROR(AVERAGE(I97:I107),0)</f>
        <v>2</v>
      </c>
      <c r="J96" s="58"/>
      <c r="K96" s="59"/>
      <c r="L96" s="59"/>
      <c r="M96" s="56"/>
    </row>
    <row r="97" spans="1:13" ht="56.4" customHeight="1" x14ac:dyDescent="0.3">
      <c r="A97" s="238"/>
      <c r="B97" s="239"/>
      <c r="C97" s="218" t="s">
        <v>43</v>
      </c>
      <c r="D97" s="266" t="s">
        <v>185</v>
      </c>
      <c r="E97" s="178" t="s">
        <v>186</v>
      </c>
      <c r="F97" s="119"/>
      <c r="G97" s="276" t="s">
        <v>189</v>
      </c>
      <c r="H97" s="267">
        <f>IF(F100=0,0,IF(F100&gt;=1,2,1))</f>
        <v>0</v>
      </c>
      <c r="I97" s="268">
        <v>2</v>
      </c>
      <c r="J97" s="277"/>
      <c r="K97" s="236"/>
      <c r="L97" s="236"/>
      <c r="M97" s="6"/>
    </row>
    <row r="98" spans="1:13" ht="53.1" customHeight="1" x14ac:dyDescent="0.3">
      <c r="A98" s="238"/>
      <c r="B98" s="239"/>
      <c r="C98" s="218"/>
      <c r="D98" s="259"/>
      <c r="E98" s="176" t="s">
        <v>187</v>
      </c>
      <c r="F98" s="120"/>
      <c r="G98" s="256"/>
      <c r="H98" s="250"/>
      <c r="I98" s="229"/>
      <c r="J98" s="253"/>
      <c r="K98" s="216"/>
      <c r="L98" s="216"/>
      <c r="M98" s="6"/>
    </row>
    <row r="99" spans="1:13" ht="80.099999999999994" customHeight="1" x14ac:dyDescent="0.3">
      <c r="A99" s="238"/>
      <c r="B99" s="239"/>
      <c r="C99" s="218"/>
      <c r="D99" s="259"/>
      <c r="E99" s="176" t="s">
        <v>188</v>
      </c>
      <c r="F99" s="121"/>
      <c r="G99" s="256"/>
      <c r="H99" s="250"/>
      <c r="I99" s="229"/>
      <c r="J99" s="253"/>
      <c r="K99" s="216"/>
      <c r="L99" s="216"/>
      <c r="M99" s="6"/>
    </row>
    <row r="100" spans="1:13" ht="18" customHeight="1" x14ac:dyDescent="0.3">
      <c r="A100" s="238"/>
      <c r="B100" s="239"/>
      <c r="C100" s="218"/>
      <c r="D100" s="260"/>
      <c r="E100" s="130" t="s">
        <v>49</v>
      </c>
      <c r="F100" s="133">
        <f t="array" ref="F100">SUM(IF(F97:F99=" 'n/a'",1,F97:F99))</f>
        <v>0</v>
      </c>
      <c r="G100" s="257"/>
      <c r="H100" s="251"/>
      <c r="I100" s="230"/>
      <c r="J100" s="254"/>
      <c r="K100" s="217"/>
      <c r="L100" s="217"/>
      <c r="M100" s="6"/>
    </row>
    <row r="101" spans="1:13" ht="60" customHeight="1" x14ac:dyDescent="0.3">
      <c r="A101" s="238"/>
      <c r="B101" s="239"/>
      <c r="C101" s="218" t="s">
        <v>44</v>
      </c>
      <c r="D101" s="258" t="s">
        <v>190</v>
      </c>
      <c r="E101" s="175" t="s">
        <v>191</v>
      </c>
      <c r="F101" s="119"/>
      <c r="G101" s="255" t="s">
        <v>194</v>
      </c>
      <c r="H101" s="249">
        <f>IF(F104=0,0,IF(F104=3,2,1))</f>
        <v>0</v>
      </c>
      <c r="I101" s="228">
        <v>2</v>
      </c>
      <c r="J101" s="252"/>
      <c r="K101" s="215"/>
      <c r="L101" s="215"/>
      <c r="M101" s="6"/>
    </row>
    <row r="102" spans="1:13" ht="35.25" customHeight="1" x14ac:dyDescent="0.3">
      <c r="A102" s="238"/>
      <c r="B102" s="239"/>
      <c r="C102" s="218"/>
      <c r="D102" s="259"/>
      <c r="E102" s="176" t="s">
        <v>192</v>
      </c>
      <c r="F102" s="120"/>
      <c r="G102" s="256"/>
      <c r="H102" s="250"/>
      <c r="I102" s="229"/>
      <c r="J102" s="253"/>
      <c r="K102" s="216"/>
      <c r="L102" s="216"/>
      <c r="M102" s="6"/>
    </row>
    <row r="103" spans="1:13" ht="46.5" customHeight="1" x14ac:dyDescent="0.3">
      <c r="A103" s="238"/>
      <c r="B103" s="239"/>
      <c r="C103" s="218"/>
      <c r="D103" s="259"/>
      <c r="E103" s="176" t="s">
        <v>193</v>
      </c>
      <c r="F103" s="121"/>
      <c r="G103" s="256"/>
      <c r="H103" s="250"/>
      <c r="I103" s="229"/>
      <c r="J103" s="253"/>
      <c r="K103" s="216"/>
      <c r="L103" s="216"/>
      <c r="M103" s="6"/>
    </row>
    <row r="104" spans="1:13" ht="17.399999999999999" customHeight="1" x14ac:dyDescent="0.3">
      <c r="A104" s="238"/>
      <c r="B104" s="239"/>
      <c r="C104" s="218"/>
      <c r="D104" s="259"/>
      <c r="E104" s="130" t="s">
        <v>49</v>
      </c>
      <c r="F104" s="133">
        <f t="array" ref="F104">SUM(IF(F101:F103=" 'n/a'",1,F101:F103))</f>
        <v>0</v>
      </c>
      <c r="G104" s="257"/>
      <c r="H104" s="251"/>
      <c r="I104" s="230"/>
      <c r="J104" s="254"/>
      <c r="K104" s="217"/>
      <c r="L104" s="217"/>
      <c r="M104" s="6"/>
    </row>
    <row r="105" spans="1:13" ht="40.5" customHeight="1" x14ac:dyDescent="0.3">
      <c r="A105" s="238"/>
      <c r="B105" s="239"/>
      <c r="C105" s="218" t="s">
        <v>50</v>
      </c>
      <c r="D105" s="259" t="s">
        <v>195</v>
      </c>
      <c r="E105" s="175" t="s">
        <v>196</v>
      </c>
      <c r="F105" s="119"/>
      <c r="G105" s="255" t="s">
        <v>199</v>
      </c>
      <c r="H105" s="249">
        <f>IF(F108=0,0,IF(F108=3,2,1))</f>
        <v>0</v>
      </c>
      <c r="I105" s="228">
        <v>2</v>
      </c>
      <c r="J105" s="252"/>
      <c r="K105" s="215"/>
      <c r="L105" s="215"/>
      <c r="M105" s="6"/>
    </row>
    <row r="106" spans="1:13" ht="54.75" customHeight="1" x14ac:dyDescent="0.3">
      <c r="A106" s="238"/>
      <c r="B106" s="239"/>
      <c r="C106" s="218"/>
      <c r="D106" s="259"/>
      <c r="E106" s="176" t="s">
        <v>197</v>
      </c>
      <c r="F106" s="173"/>
      <c r="G106" s="256"/>
      <c r="H106" s="250"/>
      <c r="I106" s="229"/>
      <c r="J106" s="253"/>
      <c r="K106" s="216"/>
      <c r="L106" s="216"/>
      <c r="M106" s="6"/>
    </row>
    <row r="107" spans="1:13" ht="41.25" customHeight="1" x14ac:dyDescent="0.3">
      <c r="A107" s="238"/>
      <c r="B107" s="239"/>
      <c r="C107" s="218"/>
      <c r="D107" s="259"/>
      <c r="E107" s="176" t="s">
        <v>198</v>
      </c>
      <c r="F107" s="173"/>
      <c r="G107" s="256"/>
      <c r="H107" s="250"/>
      <c r="I107" s="229"/>
      <c r="J107" s="253"/>
      <c r="K107" s="216"/>
      <c r="L107" s="216"/>
      <c r="M107" s="6"/>
    </row>
    <row r="108" spans="1:13" ht="17.100000000000001" customHeight="1" thickBot="1" x14ac:dyDescent="0.35">
      <c r="A108" s="238"/>
      <c r="B108" s="239"/>
      <c r="C108" s="278"/>
      <c r="D108" s="271"/>
      <c r="E108" s="130" t="s">
        <v>49</v>
      </c>
      <c r="F108" s="135">
        <f t="array" ref="F108">SUM(IF(F105:F107=" 'n/a'",1,F105:F107))</f>
        <v>0</v>
      </c>
      <c r="G108" s="272"/>
      <c r="H108" s="273"/>
      <c r="I108" s="274"/>
      <c r="J108" s="275"/>
      <c r="K108" s="235"/>
      <c r="L108" s="235"/>
      <c r="M108" s="6"/>
    </row>
    <row r="109" spans="1:13" ht="89.4" customHeight="1" thickTop="1" x14ac:dyDescent="0.3">
      <c r="A109" s="6"/>
      <c r="B109" s="6"/>
      <c r="C109" s="187" t="s">
        <v>200</v>
      </c>
      <c r="D109" s="13"/>
      <c r="E109" s="87"/>
      <c r="F109" s="30"/>
      <c r="G109" s="30"/>
      <c r="H109" s="184">
        <f>IFERROR(AVERAGE(H7:H11,H13:H34,H36:H57,H59:H86,H88:H95,H97:H108),"n/a")</f>
        <v>0.77419354838709675</v>
      </c>
      <c r="I109" s="185">
        <f>IFERROR(AVERAGE(I7:I11,I13:I34,I36:I57,I59:I86,I88:I94,I97:I107),"n/a")</f>
        <v>2</v>
      </c>
      <c r="J109" s="16"/>
      <c r="K109" s="17"/>
      <c r="L109" s="19"/>
      <c r="M109" s="19"/>
    </row>
    <row r="110" spans="1:13" ht="56.1" customHeight="1" x14ac:dyDescent="0.3">
      <c r="A110" s="6"/>
      <c r="B110" s="6"/>
      <c r="C110" s="200" t="s">
        <v>201</v>
      </c>
      <c r="D110" s="35"/>
      <c r="E110" s="88"/>
      <c r="F110" s="123">
        <f>COUNTIF(F13:F108,D123)</f>
        <v>5</v>
      </c>
      <c r="G110" s="36"/>
      <c r="H110" s="122"/>
      <c r="I110" s="37"/>
      <c r="J110" s="38"/>
      <c r="K110" s="39"/>
      <c r="L110" s="40"/>
      <c r="M110" s="40"/>
    </row>
    <row r="111" spans="1:13" ht="12.75" customHeight="1" x14ac:dyDescent="0.3"/>
    <row r="113" spans="1:13" x14ac:dyDescent="0.3">
      <c r="A113" s="41"/>
      <c r="B113" s="41"/>
      <c r="C113" s="41" t="s">
        <v>214</v>
      </c>
      <c r="D113" s="42"/>
      <c r="E113" s="42"/>
      <c r="F113" s="42"/>
      <c r="G113" s="42"/>
      <c r="H113" s="42"/>
      <c r="I113" s="42"/>
      <c r="J113" s="42"/>
      <c r="K113" s="42"/>
      <c r="L113" s="42"/>
      <c r="M113" s="4"/>
    </row>
    <row r="114" spans="1:13" x14ac:dyDescent="0.3">
      <c r="C114" s="43"/>
      <c r="D114" s="43"/>
      <c r="E114" s="43"/>
      <c r="F114" s="43"/>
      <c r="G114" s="43"/>
      <c r="H114" s="43"/>
      <c r="I114" s="43"/>
      <c r="J114" s="43"/>
      <c r="K114" s="43"/>
      <c r="L114" s="43"/>
      <c r="M114" s="4"/>
    </row>
    <row r="115" spans="1:13" x14ac:dyDescent="0.3">
      <c r="C115" s="201" t="s">
        <v>31</v>
      </c>
      <c r="D115" s="201" t="s">
        <v>32</v>
      </c>
      <c r="E115" s="202"/>
      <c r="F115" s="202"/>
      <c r="G115" s="202"/>
      <c r="H115" s="202" t="s">
        <v>33</v>
      </c>
      <c r="I115" s="202"/>
      <c r="J115" s="202"/>
      <c r="K115" s="202"/>
      <c r="L115" s="202"/>
      <c r="M115" s="4"/>
    </row>
    <row r="116" spans="1:13" x14ac:dyDescent="0.3">
      <c r="A116" s="4"/>
      <c r="B116" s="4"/>
      <c r="C116" s="137" t="s">
        <v>34</v>
      </c>
      <c r="D116" s="138" t="s">
        <v>202</v>
      </c>
      <c r="E116" s="139" t="s">
        <v>203</v>
      </c>
      <c r="F116" s="139"/>
      <c r="G116" s="140"/>
      <c r="H116" s="147" t="s">
        <v>204</v>
      </c>
      <c r="I116" s="148"/>
      <c r="J116" s="148"/>
      <c r="K116" s="149"/>
      <c r="L116" s="150"/>
      <c r="M116" s="4"/>
    </row>
    <row r="117" spans="1:13" ht="12.75" customHeight="1" x14ac:dyDescent="0.3">
      <c r="A117" s="4"/>
      <c r="B117" s="4"/>
      <c r="C117" s="141">
        <v>0</v>
      </c>
      <c r="D117" s="203" t="s">
        <v>205</v>
      </c>
      <c r="E117" s="43" t="s">
        <v>206</v>
      </c>
      <c r="F117" s="43"/>
      <c r="G117" s="142"/>
      <c r="H117" s="151" t="s">
        <v>207</v>
      </c>
      <c r="I117" s="204"/>
      <c r="J117" s="204"/>
      <c r="L117" s="136"/>
      <c r="M117" s="4"/>
    </row>
    <row r="118" spans="1:13" ht="12.75" customHeight="1" x14ac:dyDescent="0.3">
      <c r="A118" s="4"/>
      <c r="B118" s="4"/>
      <c r="C118" s="141">
        <v>1</v>
      </c>
      <c r="D118" s="203" t="s">
        <v>208</v>
      </c>
      <c r="E118" s="43" t="s">
        <v>209</v>
      </c>
      <c r="F118" s="43"/>
      <c r="G118" s="142"/>
      <c r="H118" s="151" t="s">
        <v>210</v>
      </c>
      <c r="I118" s="204"/>
      <c r="J118" s="204"/>
      <c r="L118" s="136"/>
      <c r="M118" s="4"/>
    </row>
    <row r="119" spans="1:13" ht="12.75" customHeight="1" x14ac:dyDescent="0.3">
      <c r="A119" s="4"/>
      <c r="B119" s="4"/>
      <c r="C119" s="143">
        <v>2</v>
      </c>
      <c r="D119" s="144" t="s">
        <v>211</v>
      </c>
      <c r="E119" s="145" t="s">
        <v>212</v>
      </c>
      <c r="F119" s="145"/>
      <c r="G119" s="146"/>
      <c r="H119" s="152" t="s">
        <v>213</v>
      </c>
      <c r="I119" s="153"/>
      <c r="J119" s="153"/>
      <c r="K119" s="154"/>
      <c r="L119" s="155"/>
      <c r="M119" s="4"/>
    </row>
    <row r="120" spans="1:13" ht="12.75" customHeight="1" x14ac:dyDescent="0.3">
      <c r="A120" s="4"/>
      <c r="B120" s="4"/>
      <c r="K120" s="43"/>
      <c r="L120" s="43"/>
      <c r="M120" s="4"/>
    </row>
    <row r="122" spans="1:13" x14ac:dyDescent="0.3">
      <c r="A122" s="4"/>
      <c r="B122" s="4"/>
      <c r="D122" s="205" t="s">
        <v>215</v>
      </c>
    </row>
    <row r="123" spans="1:13" x14ac:dyDescent="0.3">
      <c r="A123" s="4"/>
      <c r="B123" s="4"/>
      <c r="D123" s="47" t="s">
        <v>35</v>
      </c>
    </row>
    <row r="124" spans="1:13" x14ac:dyDescent="0.3">
      <c r="A124" s="4"/>
      <c r="B124" s="4"/>
      <c r="D124" s="46">
        <v>0</v>
      </c>
    </row>
    <row r="125" spans="1:13" x14ac:dyDescent="0.3">
      <c r="A125" s="4"/>
      <c r="B125" s="4"/>
      <c r="D125" s="46">
        <v>1</v>
      </c>
      <c r="L125" s="136"/>
    </row>
    <row r="126" spans="1:13" x14ac:dyDescent="0.3">
      <c r="A126" s="4"/>
      <c r="B126" s="4"/>
      <c r="D126" s="46">
        <v>2</v>
      </c>
    </row>
  </sheetData>
  <mergeCells count="200">
    <mergeCell ref="L105:L108"/>
    <mergeCell ref="A105:A108"/>
    <mergeCell ref="B105:B108"/>
    <mergeCell ref="C105:C108"/>
    <mergeCell ref="D105:D108"/>
    <mergeCell ref="G105:G108"/>
    <mergeCell ref="H105:H108"/>
    <mergeCell ref="I105:I108"/>
    <mergeCell ref="J105:J108"/>
    <mergeCell ref="K105:K108"/>
    <mergeCell ref="A101:A104"/>
    <mergeCell ref="B101:B104"/>
    <mergeCell ref="C101:C104"/>
    <mergeCell ref="D101:D104"/>
    <mergeCell ref="G101:G104"/>
    <mergeCell ref="H101:H104"/>
    <mergeCell ref="I101:I104"/>
    <mergeCell ref="J101:J104"/>
    <mergeCell ref="K101:K104"/>
    <mergeCell ref="A97:A100"/>
    <mergeCell ref="B97:B100"/>
    <mergeCell ref="C97:C100"/>
    <mergeCell ref="D97:D100"/>
    <mergeCell ref="G97:G100"/>
    <mergeCell ref="H97:H100"/>
    <mergeCell ref="I97:I100"/>
    <mergeCell ref="J97:J100"/>
    <mergeCell ref="K97:K100"/>
    <mergeCell ref="A92:A95"/>
    <mergeCell ref="B92:B95"/>
    <mergeCell ref="C92:C95"/>
    <mergeCell ref="D92:D95"/>
    <mergeCell ref="G92:G95"/>
    <mergeCell ref="H92:H95"/>
    <mergeCell ref="I92:I95"/>
    <mergeCell ref="J92:J95"/>
    <mergeCell ref="K92:K95"/>
    <mergeCell ref="A88:A91"/>
    <mergeCell ref="B88:B91"/>
    <mergeCell ref="C88:C91"/>
    <mergeCell ref="D88:D91"/>
    <mergeCell ref="G88:G91"/>
    <mergeCell ref="H88:H91"/>
    <mergeCell ref="I88:I91"/>
    <mergeCell ref="J88:J91"/>
    <mergeCell ref="K88:K91"/>
    <mergeCell ref="A82:A85"/>
    <mergeCell ref="B82:B85"/>
    <mergeCell ref="C82:C85"/>
    <mergeCell ref="D82:D85"/>
    <mergeCell ref="G82:G85"/>
    <mergeCell ref="H82:H85"/>
    <mergeCell ref="I82:I85"/>
    <mergeCell ref="J82:J85"/>
    <mergeCell ref="K82:K85"/>
    <mergeCell ref="A79:A81"/>
    <mergeCell ref="B79:B81"/>
    <mergeCell ref="C79:C81"/>
    <mergeCell ref="D79:D81"/>
    <mergeCell ref="G79:G81"/>
    <mergeCell ref="H79:H81"/>
    <mergeCell ref="I79:I81"/>
    <mergeCell ref="J79:J81"/>
    <mergeCell ref="K79:K81"/>
    <mergeCell ref="A75:A78"/>
    <mergeCell ref="B75:B78"/>
    <mergeCell ref="C75:C78"/>
    <mergeCell ref="D75:D78"/>
    <mergeCell ref="G75:G78"/>
    <mergeCell ref="H75:H78"/>
    <mergeCell ref="I75:I78"/>
    <mergeCell ref="J75:J78"/>
    <mergeCell ref="K75:K78"/>
    <mergeCell ref="A72:A74"/>
    <mergeCell ref="B72:B74"/>
    <mergeCell ref="C72:C74"/>
    <mergeCell ref="D72:D74"/>
    <mergeCell ref="G72:G74"/>
    <mergeCell ref="H72:H74"/>
    <mergeCell ref="I72:I74"/>
    <mergeCell ref="J72:J74"/>
    <mergeCell ref="K72:K74"/>
    <mergeCell ref="A67:A71"/>
    <mergeCell ref="B67:B71"/>
    <mergeCell ref="C67:C71"/>
    <mergeCell ref="D67:D71"/>
    <mergeCell ref="G67:G71"/>
    <mergeCell ref="H67:H71"/>
    <mergeCell ref="I67:I71"/>
    <mergeCell ref="J67:J71"/>
    <mergeCell ref="K67:K71"/>
    <mergeCell ref="A59:A62"/>
    <mergeCell ref="B59:B62"/>
    <mergeCell ref="C59:C62"/>
    <mergeCell ref="D59:D62"/>
    <mergeCell ref="G59:G62"/>
    <mergeCell ref="H59:H62"/>
    <mergeCell ref="I59:I62"/>
    <mergeCell ref="J59:J62"/>
    <mergeCell ref="K59:K62"/>
    <mergeCell ref="A63:A66"/>
    <mergeCell ref="B63:B66"/>
    <mergeCell ref="C63:C66"/>
    <mergeCell ref="D63:D66"/>
    <mergeCell ref="G63:G66"/>
    <mergeCell ref="H63:H66"/>
    <mergeCell ref="I63:I66"/>
    <mergeCell ref="J63:J66"/>
    <mergeCell ref="K63:K66"/>
    <mergeCell ref="A53:A55"/>
    <mergeCell ref="B53:B55"/>
    <mergeCell ref="C53:C55"/>
    <mergeCell ref="D53:D55"/>
    <mergeCell ref="G53:G55"/>
    <mergeCell ref="H53:H55"/>
    <mergeCell ref="I53:I55"/>
    <mergeCell ref="J53:J55"/>
    <mergeCell ref="K53:K55"/>
    <mergeCell ref="A48:A52"/>
    <mergeCell ref="B48:B52"/>
    <mergeCell ref="C48:C52"/>
    <mergeCell ref="D48:D52"/>
    <mergeCell ref="G48:G52"/>
    <mergeCell ref="H48:H52"/>
    <mergeCell ref="I48:I52"/>
    <mergeCell ref="J48:J52"/>
    <mergeCell ref="K48:K52"/>
    <mergeCell ref="A44:A46"/>
    <mergeCell ref="B44:B46"/>
    <mergeCell ref="C44:C46"/>
    <mergeCell ref="D44:D46"/>
    <mergeCell ref="G44:G46"/>
    <mergeCell ref="H44:H46"/>
    <mergeCell ref="I44:I46"/>
    <mergeCell ref="J44:J46"/>
    <mergeCell ref="K44:K46"/>
    <mergeCell ref="A36:A43"/>
    <mergeCell ref="B36:B43"/>
    <mergeCell ref="C36:C43"/>
    <mergeCell ref="D36:D43"/>
    <mergeCell ref="G36:G43"/>
    <mergeCell ref="H36:H43"/>
    <mergeCell ref="I36:I43"/>
    <mergeCell ref="J36:J43"/>
    <mergeCell ref="K36:K43"/>
    <mergeCell ref="A30:A33"/>
    <mergeCell ref="B30:B33"/>
    <mergeCell ref="C30:C33"/>
    <mergeCell ref="D30:D33"/>
    <mergeCell ref="G30:G33"/>
    <mergeCell ref="H30:H33"/>
    <mergeCell ref="I30:I33"/>
    <mergeCell ref="J30:J33"/>
    <mergeCell ref="K30:K33"/>
    <mergeCell ref="K26:K29"/>
    <mergeCell ref="L26:L29"/>
    <mergeCell ref="B13:B18"/>
    <mergeCell ref="B19:B24"/>
    <mergeCell ref="A19:A24"/>
    <mergeCell ref="A13:A18"/>
    <mergeCell ref="A26:A29"/>
    <mergeCell ref="B26:B29"/>
    <mergeCell ref="C19:C24"/>
    <mergeCell ref="D19:D24"/>
    <mergeCell ref="G19:G24"/>
    <mergeCell ref="I19:I24"/>
    <mergeCell ref="J19:J24"/>
    <mergeCell ref="K19:K24"/>
    <mergeCell ref="L19:L24"/>
    <mergeCell ref="H19:H24"/>
    <mergeCell ref="C26:C29"/>
    <mergeCell ref="D26:D29"/>
    <mergeCell ref="G26:G29"/>
    <mergeCell ref="H26:H29"/>
    <mergeCell ref="I26:I29"/>
    <mergeCell ref="J26:J29"/>
    <mergeCell ref="L101:L104"/>
    <mergeCell ref="C13:C17"/>
    <mergeCell ref="D13:D18"/>
    <mergeCell ref="G13:G18"/>
    <mergeCell ref="H13:H18"/>
    <mergeCell ref="I13:I18"/>
    <mergeCell ref="J13:J18"/>
    <mergeCell ref="K13:K18"/>
    <mergeCell ref="L13:L18"/>
    <mergeCell ref="L67:L71"/>
    <mergeCell ref="L72:L74"/>
    <mergeCell ref="L75:L78"/>
    <mergeCell ref="L79:L81"/>
    <mergeCell ref="L82:L85"/>
    <mergeCell ref="L88:L91"/>
    <mergeCell ref="L92:L95"/>
    <mergeCell ref="L97:L100"/>
    <mergeCell ref="L30:L33"/>
    <mergeCell ref="L36:L43"/>
    <mergeCell ref="L44:L46"/>
    <mergeCell ref="L48:L52"/>
    <mergeCell ref="L53:L55"/>
    <mergeCell ref="L59:L62"/>
    <mergeCell ref="L63:L66"/>
  </mergeCells>
  <dataValidations count="4">
    <dataValidation type="list" allowBlank="1" showInputMessage="1" showErrorMessage="1" sqref="H34 H86 H56:H57 H47 H7:H11 H25" xr:uid="{2F53C676-5544-4A7F-A308-BA9B24E75D86}">
      <formula1>$D$123:$D$126</formula1>
    </dataValidation>
    <dataValidation type="list" allowBlank="1" showInputMessage="1" showErrorMessage="1" sqref="F92:F94 F101:F103 F75:F77 F67:F70 F59:F61 F48:F51 F36:F42 F26:F28 F105:F107 F82:F84 F97:F99 F44:F45 F53:F54 F63:F65 F72:F73 F79:F80 F88:F90 F30:F32 F19:F23 F13:F17" xr:uid="{FBEFD950-51C7-44B3-909C-8240023295D3}">
      <formula1>$D$123:$D$125</formula1>
    </dataValidation>
    <dataValidation allowBlank="1" showInputMessage="1" showErrorMessage="1" prompt="Leave This Cell Blank" sqref="F7:G11" xr:uid="{9755BA19-5FBF-4D24-B4D4-D4AE0184AEB3}"/>
    <dataValidation allowBlank="1" showInputMessage="1" showErrorMessage="1" prompt="Leave this Cell Blank" sqref="F25:G25 F34:G34 F47:G47 F56:G57 F86:G86" xr:uid="{E6648B8C-9D83-47D5-AF98-EA112A7F3364}"/>
  </dataValidations>
  <pageMargins left="0.7" right="0.7" top="0.75" bottom="0.75" header="0.3" footer="0.3"/>
  <pageSetup orientation="portrait" r:id="rId1"/>
  <ignoredErrors>
    <ignoredError sqref="H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FEA5-CDB9-4B5B-A656-1DB47C6ED88C}">
  <dimension ref="A1:Y28"/>
  <sheetViews>
    <sheetView showGridLines="0" zoomScale="75" zoomScaleNormal="75" workbookViewId="0">
      <selection activeCell="G23" sqref="G23"/>
    </sheetView>
  </sheetViews>
  <sheetFormatPr defaultColWidth="9.109375" defaultRowHeight="14.4" x14ac:dyDescent="0.3"/>
  <cols>
    <col min="1" max="1" width="2.44140625" style="1" customWidth="1"/>
    <col min="2" max="2" width="14.6640625" style="1" customWidth="1"/>
    <col min="3" max="3" width="41" style="1" customWidth="1"/>
    <col min="4" max="7" width="14.6640625" style="1" customWidth="1"/>
    <col min="8" max="8" width="41.88671875" style="1" customWidth="1"/>
    <col min="9" max="9" width="9.109375" style="1"/>
    <col min="10" max="10" width="6.6640625" style="4" customWidth="1"/>
    <col min="11" max="11" width="6.33203125" style="4" customWidth="1"/>
    <col min="12" max="12" width="5" style="4" customWidth="1"/>
    <col min="13" max="13" width="6.44140625" style="4" customWidth="1"/>
    <col min="14" max="14" width="5.88671875" style="4" customWidth="1"/>
    <col min="15" max="15" width="9.109375" style="4" customWidth="1"/>
    <col min="16" max="19" width="9.109375" style="4"/>
    <col min="20" max="20" width="2.6640625" style="4" customWidth="1"/>
    <col min="21" max="16384" width="9.109375" style="4"/>
  </cols>
  <sheetData>
    <row r="1" spans="2:20" x14ac:dyDescent="0.3">
      <c r="B1" s="89"/>
      <c r="F1" s="89"/>
      <c r="J1" s="1"/>
      <c r="K1" s="1"/>
      <c r="L1" s="1"/>
      <c r="M1" s="1"/>
      <c r="N1" s="1"/>
      <c r="O1" s="1"/>
      <c r="P1" s="1"/>
      <c r="Q1" s="1"/>
      <c r="R1" s="1"/>
      <c r="S1" s="1"/>
      <c r="T1" s="1"/>
    </row>
    <row r="2" spans="2:20" ht="21.6" thickBot="1" x14ac:dyDescent="0.45">
      <c r="B2" s="2" t="s">
        <v>54</v>
      </c>
      <c r="C2" s="2"/>
      <c r="D2" s="3"/>
      <c r="E2" s="3"/>
      <c r="F2" s="3"/>
      <c r="G2" s="3"/>
      <c r="H2" s="3"/>
      <c r="I2" s="3"/>
      <c r="J2" s="3"/>
      <c r="K2" s="3"/>
      <c r="L2" s="3"/>
      <c r="M2" s="3"/>
      <c r="N2" s="3"/>
      <c r="O2" s="3"/>
      <c r="P2" s="3"/>
      <c r="Q2" s="3"/>
      <c r="R2" s="3"/>
      <c r="S2" s="3"/>
    </row>
    <row r="3" spans="2:20" ht="21.6" thickBot="1" x14ac:dyDescent="0.45">
      <c r="B3" s="5"/>
      <c r="C3" s="5"/>
    </row>
    <row r="4" spans="2:20" ht="15" thickBot="1" x14ac:dyDescent="0.35">
      <c r="B4" s="8"/>
      <c r="C4" s="62"/>
      <c r="D4" s="279" t="s">
        <v>45</v>
      </c>
      <c r="E4" s="280"/>
      <c r="F4" s="280"/>
      <c r="G4" s="280"/>
      <c r="H4" s="281"/>
    </row>
    <row r="5" spans="2:20" ht="32.1" customHeight="1" thickBot="1" x14ac:dyDescent="0.35">
      <c r="B5" s="282" t="s">
        <v>46</v>
      </c>
      <c r="C5" s="283"/>
      <c r="D5" s="63" t="s">
        <v>0</v>
      </c>
      <c r="E5" s="11" t="s">
        <v>1</v>
      </c>
      <c r="F5" s="63" t="s">
        <v>47</v>
      </c>
      <c r="G5" s="63" t="s">
        <v>48</v>
      </c>
      <c r="H5" s="64" t="s">
        <v>2</v>
      </c>
    </row>
    <row r="6" spans="2:20" ht="57.6" customHeight="1" x14ac:dyDescent="0.3">
      <c r="B6" s="124" t="str">
        <f>Autoevaluacion!B6</f>
        <v>GE1</v>
      </c>
      <c r="C6" s="124" t="str">
        <f>General</f>
        <v>General</v>
      </c>
      <c r="D6" s="95">
        <f>Autoevaluacion!H6</f>
        <v>1.8</v>
      </c>
      <c r="E6" s="65">
        <f>Autoevaluacion!I6</f>
        <v>2</v>
      </c>
      <c r="F6" s="66">
        <f>IFERROR(D6/E6,"n/a")</f>
        <v>0.9</v>
      </c>
      <c r="G6" s="66">
        <f>E6/E6</f>
        <v>1</v>
      </c>
      <c r="H6" s="67"/>
    </row>
    <row r="7" spans="2:20" ht="57.9" customHeight="1" x14ac:dyDescent="0.3">
      <c r="B7" s="124" t="str">
        <f>Autoevaluacion!B12</f>
        <v>WWS2</v>
      </c>
      <c r="C7" s="124" t="str">
        <f>Autoevaluacion!D12</f>
        <v>Abastecimiento de agua en el lugar de trabajo</v>
      </c>
      <c r="D7" s="65">
        <f>Autoevaluacion!H12</f>
        <v>1.5</v>
      </c>
      <c r="E7" s="65">
        <f>Autoevaluacion!I12</f>
        <v>2</v>
      </c>
      <c r="F7" s="66">
        <f t="shared" ref="F7:F12" si="0">IFERROR(D7/E7,"n/a")</f>
        <v>0.75</v>
      </c>
      <c r="G7" s="66">
        <f t="shared" ref="G7:G12" si="1">E7/E7</f>
        <v>1</v>
      </c>
      <c r="H7" s="67"/>
    </row>
    <row r="8" spans="2:20" ht="58.5" customHeight="1" x14ac:dyDescent="0.3">
      <c r="B8" s="124" t="str">
        <f>Autoevaluacion!B35</f>
        <v>WS3</v>
      </c>
      <c r="C8" s="124" t="str">
        <f>Autoevaluacion!D35</f>
        <v>Saneamiento en el lugar de trabajo</v>
      </c>
      <c r="D8" s="65">
        <f>Autoevaluacion!H35</f>
        <v>0.7142857142857143</v>
      </c>
      <c r="E8" s="65">
        <f>Autoevaluacion!I35</f>
        <v>2</v>
      </c>
      <c r="F8" s="66">
        <f t="shared" si="0"/>
        <v>0.35714285714285715</v>
      </c>
      <c r="G8" s="66">
        <f t="shared" si="1"/>
        <v>1</v>
      </c>
      <c r="H8" s="67"/>
    </row>
    <row r="9" spans="2:20" ht="68.099999999999994" customHeight="1" x14ac:dyDescent="0.3">
      <c r="B9" s="124" t="str">
        <f>Autoevaluacion!B58</f>
        <v>WH4</v>
      </c>
      <c r="C9" s="124" t="str">
        <f>Autoevaluacion!D58</f>
        <v>Higiene en el lugar de trabajo</v>
      </c>
      <c r="D9" s="65">
        <f>Autoevaluacion!H58</f>
        <v>0.125</v>
      </c>
      <c r="E9" s="65">
        <f>Autoevaluacion!I58</f>
        <v>2</v>
      </c>
      <c r="F9" s="66">
        <f t="shared" si="0"/>
        <v>6.25E-2</v>
      </c>
      <c r="G9" s="66">
        <f t="shared" si="1"/>
        <v>1</v>
      </c>
      <c r="H9" s="67"/>
    </row>
    <row r="10" spans="2:20" ht="68.099999999999994" customHeight="1" x14ac:dyDescent="0.3">
      <c r="B10" s="124" t="str">
        <f>Autoevaluacion!B87</f>
        <v>VSC5</v>
      </c>
      <c r="C10" s="124" t="str">
        <f>Autoevaluacion!D87</f>
        <v>Valor / cadena de suministro WASH</v>
      </c>
      <c r="D10" s="65">
        <f>Autoevaluacion!H87</f>
        <v>0</v>
      </c>
      <c r="E10" s="65">
        <f>Autoevaluacion!I87</f>
        <v>2</v>
      </c>
      <c r="F10" s="66">
        <f>IFERROR(D10/E10,"n/a")</f>
        <v>0</v>
      </c>
      <c r="G10" s="66">
        <f>E10/E10</f>
        <v>1</v>
      </c>
      <c r="H10" s="67"/>
    </row>
    <row r="11" spans="2:20" ht="68.099999999999994" customHeight="1" thickBot="1" x14ac:dyDescent="0.35">
      <c r="B11" s="125" t="str">
        <f>Autoevaluacion!B96</f>
        <v>CW6</v>
      </c>
      <c r="C11" s="96" t="s">
        <v>42</v>
      </c>
      <c r="D11" s="75">
        <f>Autoevaluacion!H96</f>
        <v>0</v>
      </c>
      <c r="E11" s="75">
        <f>Autoevaluacion!I96</f>
        <v>2</v>
      </c>
      <c r="F11" s="97">
        <f>IFERROR(D11/E11,"n/a")</f>
        <v>0</v>
      </c>
      <c r="G11" s="97">
        <f>E11/E11</f>
        <v>1</v>
      </c>
      <c r="H11" s="77"/>
    </row>
    <row r="12" spans="2:20" ht="58.5" customHeight="1" thickBot="1" x14ac:dyDescent="0.35">
      <c r="B12" s="284" t="s">
        <v>49</v>
      </c>
      <c r="C12" s="284"/>
      <c r="D12" s="68">
        <f>Autoevaluacion!H109</f>
        <v>0.77419354838709675</v>
      </c>
      <c r="E12" s="68">
        <f>Autoevaluacion!I109</f>
        <v>2</v>
      </c>
      <c r="F12" s="69">
        <f t="shared" si="0"/>
        <v>0.38709677419354838</v>
      </c>
      <c r="G12" s="69">
        <f t="shared" si="1"/>
        <v>1</v>
      </c>
      <c r="H12" s="70"/>
    </row>
    <row r="13" spans="2:20" ht="35.4" thickTop="1" x14ac:dyDescent="0.3">
      <c r="B13" s="13"/>
      <c r="C13" s="71" t="s">
        <v>216</v>
      </c>
      <c r="D13" s="127" t="str">
        <f>IF(D12="n/a", D12,IF(D12&gt;=1.8,"YES","NO"))</f>
        <v>NO</v>
      </c>
      <c r="E13" s="13"/>
      <c r="F13" s="13"/>
      <c r="G13" s="13"/>
      <c r="H13" s="13"/>
    </row>
    <row r="14" spans="2:20" x14ac:dyDescent="0.3">
      <c r="B14" s="35"/>
      <c r="C14" s="72" t="s">
        <v>217</v>
      </c>
      <c r="D14" s="126">
        <f>Autoevaluacion!H110+Autoevaluacion!F110</f>
        <v>5</v>
      </c>
      <c r="E14" s="35"/>
      <c r="F14" s="35"/>
      <c r="G14" s="35"/>
      <c r="H14" s="35"/>
    </row>
    <row r="15" spans="2:20" x14ac:dyDescent="0.3">
      <c r="B15" s="73"/>
      <c r="C15" s="74"/>
      <c r="D15" s="75"/>
      <c r="E15" s="75"/>
      <c r="F15" s="76"/>
      <c r="G15" s="76"/>
      <c r="H15" s="77"/>
    </row>
    <row r="16" spans="2:20" x14ac:dyDescent="0.3">
      <c r="B16" s="73"/>
      <c r="C16" s="74"/>
      <c r="D16" s="75"/>
      <c r="E16" s="75"/>
      <c r="F16" s="76"/>
      <c r="G16" s="76"/>
      <c r="H16" s="77"/>
    </row>
    <row r="19" spans="1:25" x14ac:dyDescent="0.3">
      <c r="A19" s="41"/>
      <c r="B19" s="41" t="s">
        <v>218</v>
      </c>
      <c r="C19" s="42"/>
      <c r="D19" s="42"/>
      <c r="E19" s="42"/>
      <c r="F19" s="42"/>
      <c r="G19" s="42"/>
      <c r="H19" s="42"/>
      <c r="I19" s="42"/>
      <c r="J19" s="42"/>
      <c r="K19" s="42"/>
      <c r="L19" s="42"/>
      <c r="M19" s="42"/>
      <c r="N19" s="42"/>
      <c r="O19" s="42"/>
      <c r="P19" s="42"/>
      <c r="Q19" s="42"/>
      <c r="R19" s="42"/>
      <c r="S19" s="42"/>
      <c r="T19" s="42"/>
      <c r="U19" s="42"/>
      <c r="V19" s="42"/>
      <c r="W19" s="42"/>
      <c r="X19" s="42"/>
    </row>
    <row r="20" spans="1:25" ht="15" thickBot="1" x14ac:dyDescent="0.35">
      <c r="B20" s="43"/>
      <c r="C20" s="43"/>
      <c r="D20" s="43"/>
      <c r="E20" s="43"/>
      <c r="F20" s="43"/>
      <c r="G20" s="43"/>
      <c r="H20" s="43"/>
      <c r="I20" s="43"/>
      <c r="J20" s="43"/>
    </row>
    <row r="21" spans="1:25" x14ac:dyDescent="0.3">
      <c r="A21" s="4"/>
      <c r="B21" s="44" t="s">
        <v>219</v>
      </c>
      <c r="C21" s="44" t="s">
        <v>220</v>
      </c>
      <c r="D21" s="45"/>
      <c r="E21" s="45"/>
      <c r="F21" s="45"/>
      <c r="G21" s="45"/>
      <c r="H21" s="45"/>
      <c r="I21" s="45" t="s">
        <v>33</v>
      </c>
      <c r="J21" s="45"/>
      <c r="K21" s="45"/>
      <c r="L21" s="45"/>
      <c r="M21" s="45"/>
      <c r="N21" s="45"/>
      <c r="O21" s="45"/>
      <c r="P21" s="45"/>
      <c r="Q21" s="45"/>
      <c r="R21" s="45"/>
      <c r="S21" s="45"/>
      <c r="T21" s="45"/>
      <c r="U21" s="45"/>
      <c r="V21" s="45"/>
      <c r="W21" s="45"/>
      <c r="X21" s="45"/>
    </row>
    <row r="22" spans="1:25" x14ac:dyDescent="0.3">
      <c r="A22" s="4"/>
      <c r="B22" s="206" t="s">
        <v>34</v>
      </c>
      <c r="C22" s="207" t="s">
        <v>221</v>
      </c>
      <c r="D22" s="208" t="s">
        <v>222</v>
      </c>
      <c r="E22" s="78"/>
      <c r="F22" s="79"/>
      <c r="G22" s="79"/>
      <c r="H22" s="79"/>
      <c r="I22" s="208" t="s">
        <v>223</v>
      </c>
      <c r="J22" s="79"/>
      <c r="K22" s="80"/>
      <c r="L22" s="80"/>
      <c r="M22" s="80"/>
      <c r="N22" s="80"/>
      <c r="O22" s="80"/>
      <c r="P22" s="80"/>
      <c r="Q22" s="156"/>
      <c r="R22" s="157"/>
      <c r="S22" s="81"/>
      <c r="T22" s="81"/>
      <c r="U22" s="81"/>
      <c r="V22" s="158"/>
      <c r="X22" s="171"/>
      <c r="Y22" s="172"/>
    </row>
    <row r="23" spans="1:25" x14ac:dyDescent="0.3">
      <c r="A23" s="4"/>
      <c r="B23" s="206">
        <v>0</v>
      </c>
      <c r="C23" s="207" t="s">
        <v>205</v>
      </c>
      <c r="D23" s="208" t="s">
        <v>224</v>
      </c>
      <c r="E23" s="78"/>
      <c r="F23" s="79"/>
      <c r="G23" s="79"/>
      <c r="H23" s="79"/>
      <c r="I23" s="208" t="s">
        <v>225</v>
      </c>
      <c r="J23" s="79"/>
      <c r="K23" s="80"/>
      <c r="L23" s="80"/>
      <c r="M23" s="80"/>
      <c r="N23" s="80"/>
      <c r="O23" s="80"/>
      <c r="P23" s="80"/>
      <c r="Q23" s="159"/>
      <c r="R23" s="81"/>
      <c r="S23" s="159"/>
      <c r="T23" s="170"/>
      <c r="U23" s="170"/>
      <c r="V23" s="160"/>
      <c r="W23" s="160"/>
      <c r="X23" s="169"/>
      <c r="Y23" s="172"/>
    </row>
    <row r="24" spans="1:25" x14ac:dyDescent="0.3">
      <c r="A24" s="4"/>
      <c r="B24" s="206">
        <v>1</v>
      </c>
      <c r="C24" s="207" t="s">
        <v>208</v>
      </c>
      <c r="D24" s="208" t="s">
        <v>226</v>
      </c>
      <c r="E24" s="78"/>
      <c r="F24" s="79"/>
      <c r="G24" s="79"/>
      <c r="H24" s="79"/>
      <c r="I24" s="208" t="s">
        <v>227</v>
      </c>
      <c r="J24" s="79"/>
      <c r="K24" s="80"/>
      <c r="L24" s="80"/>
      <c r="M24" s="80"/>
      <c r="N24" s="80"/>
      <c r="O24" s="80"/>
      <c r="P24" s="80"/>
      <c r="Q24" s="164"/>
      <c r="R24" s="166"/>
      <c r="S24" s="159"/>
      <c r="T24" s="81"/>
      <c r="U24" s="159"/>
      <c r="V24" s="161"/>
      <c r="W24" s="161"/>
      <c r="X24" s="169"/>
      <c r="Y24" s="172"/>
    </row>
    <row r="25" spans="1:25" x14ac:dyDescent="0.3">
      <c r="A25" s="4"/>
      <c r="B25" s="206">
        <v>2</v>
      </c>
      <c r="C25" s="207" t="s">
        <v>211</v>
      </c>
      <c r="D25" s="208" t="s">
        <v>228</v>
      </c>
      <c r="E25" s="78"/>
      <c r="F25" s="79"/>
      <c r="G25" s="79"/>
      <c r="H25" s="79"/>
      <c r="I25" s="208" t="s">
        <v>229</v>
      </c>
      <c r="J25" s="79"/>
      <c r="K25" s="80"/>
      <c r="L25" s="80"/>
      <c r="M25" s="80"/>
      <c r="N25" s="80"/>
      <c r="O25" s="80"/>
      <c r="P25" s="80"/>
      <c r="Q25" s="165"/>
      <c r="R25" s="167"/>
      <c r="S25" s="163"/>
      <c r="T25" s="163"/>
      <c r="U25" s="163"/>
      <c r="V25" s="162"/>
      <c r="W25" s="162"/>
      <c r="X25" s="168"/>
      <c r="Y25" s="172"/>
    </row>
    <row r="26" spans="1:25" x14ac:dyDescent="0.3">
      <c r="A26" s="4"/>
      <c r="I26" s="4"/>
      <c r="R26" s="81"/>
      <c r="S26" s="81"/>
      <c r="T26" s="81"/>
      <c r="U26" s="81"/>
    </row>
    <row r="28" spans="1:25" x14ac:dyDescent="0.3">
      <c r="A28" s="4"/>
    </row>
  </sheetData>
  <mergeCells count="3">
    <mergeCell ref="D4:H4"/>
    <mergeCell ref="B5:C5"/>
    <mergeCell ref="B12:C12"/>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C780A667E35F41B6150BBD16529FD4" ma:contentTypeVersion="18" ma:contentTypeDescription="Create a new document." ma:contentTypeScope="" ma:versionID="5fe24c976ac1b4239c3b2dfcbfe74730">
  <xsd:schema xmlns:xsd="http://www.w3.org/2001/XMLSchema" xmlns:xs="http://www.w3.org/2001/XMLSchema" xmlns:p="http://schemas.microsoft.com/office/2006/metadata/properties" xmlns:ns2="f509661b-9655-48c0-83b4-c5f2b7e3459b" xmlns:ns3="10476468-d035-4ea3-87a1-4faf4d754cc2" targetNamespace="http://schemas.microsoft.com/office/2006/metadata/properties" ma:root="true" ma:fieldsID="8573160248d0836254fdebb6610d58e3" ns2:_="" ns3:_="">
    <xsd:import namespace="f509661b-9655-48c0-83b4-c5f2b7e3459b"/>
    <xsd:import namespace="10476468-d035-4ea3-87a1-4faf4d754c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9661b-9655-48c0-83b4-c5f2b7e34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caab7a3-1ef2-4f48-a34e-62448258a7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476468-d035-4ea3-87a1-4faf4d754c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a4c5af-2f50-4b1a-a713-5afcb0c338fe}" ma:internalName="TaxCatchAll" ma:showField="CatchAllData" ma:web="10476468-d035-4ea3-87a1-4faf4d754c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0476468-d035-4ea3-87a1-4faf4d754cc2" xsi:nil="true"/>
    <lcf76f155ced4ddcb4097134ff3c332f xmlns="f509661b-9655-48c0-83b4-c5f2b7e3459b">
      <Terms xmlns="http://schemas.microsoft.com/office/infopath/2007/PartnerControls"/>
    </lcf76f155ced4ddcb4097134ff3c332f>
    <SharedWithUsers xmlns="10476468-d035-4ea3-87a1-4faf4d754cc2">
      <UserInfo>
        <DisplayName/>
        <AccountId xsi:nil="true"/>
        <AccountType/>
      </UserInfo>
    </SharedWithUsers>
    <MediaLengthInSeconds xmlns="f509661b-9655-48c0-83b4-c5f2b7e345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6F601-F2D5-441E-9BB8-FBA4C5016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9661b-9655-48c0-83b4-c5f2b7e3459b"/>
    <ds:schemaRef ds:uri="10476468-d035-4ea3-87a1-4faf4d754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2B1216-F426-4E78-81AC-4FC1D0692A8D}">
  <ds:schemaRefs>
    <ds:schemaRef ds:uri="http://schemas.microsoft.com/office/2006/metadata/properties"/>
    <ds:schemaRef ds:uri="http://schemas.microsoft.com/office/infopath/2007/PartnerControls"/>
    <ds:schemaRef ds:uri="10476468-d035-4ea3-87a1-4faf4d754cc2"/>
    <ds:schemaRef ds:uri="f509661b-9655-48c0-83b4-c5f2b7e3459b"/>
  </ds:schemaRefs>
</ds:datastoreItem>
</file>

<file path=customXml/itemProps3.xml><?xml version="1.0" encoding="utf-8"?>
<ds:datastoreItem xmlns:ds="http://schemas.openxmlformats.org/officeDocument/2006/customXml" ds:itemID="{EBC5C0D4-B28C-4593-916C-CD495EFCF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Portada</vt:lpstr>
      <vt:lpstr>Contents</vt:lpstr>
      <vt:lpstr>Autoevaluacion</vt:lpstr>
      <vt:lpstr>Resultados</vt:lpstr>
      <vt:lpstr>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Kay Mattson</dc:creator>
  <cp:lastModifiedBy>Jessica Dery</cp:lastModifiedBy>
  <dcterms:created xsi:type="dcterms:W3CDTF">2020-01-14T21:54:28Z</dcterms:created>
  <dcterms:modified xsi:type="dcterms:W3CDTF">2024-08-14T08:19:59Z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0x0101006FC780A667E35F41B6150BBD16529FD4</vt:lpwstr>
  </property>
  <property fmtid="{D5CDD505-2E9C-101B-9397-08002B2CF9AE}" pid="3" name="Order">
    <vt:r8>387200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